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31129484-B2D9-47B0-A672-F255F6B56A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6.1" sheetId="48" r:id="rId1"/>
    <sheet name="6.1 Data" sheetId="46" r:id="rId2"/>
  </sheets>
  <definedNames>
    <definedName name="_xlnm.Print_Area" localSheetId="0">'Table 6.1'!$A$1:$L$61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48" l="1"/>
  <c r="F43" i="48"/>
  <c r="C610" i="46"/>
  <c r="F26" i="48"/>
  <c r="C609" i="46"/>
  <c r="F42" i="48" s="1"/>
  <c r="F25" i="48"/>
  <c r="C608" i="46"/>
  <c r="F41" i="48" s="1"/>
  <c r="F24" i="48"/>
  <c r="C607" i="46"/>
  <c r="F40" i="48" s="1"/>
  <c r="F22" i="48"/>
  <c r="F23" i="48"/>
  <c r="C605" i="46"/>
  <c r="F38" i="48" s="1"/>
  <c r="C606" i="46"/>
  <c r="F39" i="48" s="1"/>
  <c r="F21" i="48"/>
  <c r="C604" i="46"/>
  <c r="F37" i="48" s="1"/>
  <c r="F20" i="48"/>
  <c r="C603" i="46"/>
  <c r="F36" i="48" s="1"/>
  <c r="F19" i="48"/>
  <c r="C602" i="46"/>
  <c r="F35" i="48" s="1"/>
  <c r="E48" i="48" l="1"/>
  <c r="E32" i="48"/>
  <c r="E30" i="48"/>
  <c r="D601" i="46"/>
  <c r="E601" i="46"/>
  <c r="C601" i="46"/>
  <c r="E46" i="48" s="1"/>
  <c r="E29" i="48" l="1"/>
  <c r="C600" i="46"/>
  <c r="E45" i="48" s="1"/>
  <c r="E28" i="48" l="1"/>
  <c r="C599" i="46"/>
  <c r="E44" i="48" s="1"/>
  <c r="E27" i="48" l="1"/>
  <c r="C598" i="46"/>
  <c r="E43" i="48" s="1"/>
  <c r="E26" i="48" l="1"/>
  <c r="C597" i="46"/>
  <c r="E42" i="48" s="1"/>
  <c r="E25" i="48" l="1"/>
  <c r="C596" i="46"/>
  <c r="E41" i="48" s="1"/>
  <c r="E24" i="48" l="1"/>
  <c r="C595" i="46"/>
  <c r="E40" i="48" s="1"/>
  <c r="E22" i="48" l="1"/>
  <c r="E23" i="48"/>
  <c r="C593" i="46"/>
  <c r="E38" i="48" s="1"/>
  <c r="C594" i="46"/>
  <c r="E39" i="48" s="1"/>
  <c r="E21" i="48" l="1"/>
  <c r="C592" i="46"/>
  <c r="E37" i="48" s="1"/>
  <c r="E20" i="48" l="1"/>
  <c r="C591" i="46"/>
  <c r="E36" i="48" s="1"/>
  <c r="E19" i="48" l="1"/>
  <c r="C590" i="46"/>
  <c r="E35" i="48" s="1"/>
  <c r="D30" i="48" l="1"/>
  <c r="E589" i="46"/>
  <c r="D48" i="48" s="1"/>
  <c r="D589" i="46"/>
  <c r="D32" i="48" s="1"/>
  <c r="C589" i="46"/>
  <c r="D46" i="48" s="1"/>
  <c r="D29" i="48" l="1"/>
  <c r="C588" i="46"/>
  <c r="D45" i="48" s="1"/>
  <c r="D28" i="48" l="1"/>
  <c r="C587" i="46"/>
  <c r="D44" i="48" s="1"/>
  <c r="D27" i="48" l="1"/>
  <c r="C586" i="46"/>
  <c r="D43" i="48" s="1"/>
  <c r="D26" i="48" l="1"/>
  <c r="C585" i="46"/>
  <c r="D42" i="48" s="1"/>
  <c r="D25" i="48" l="1"/>
  <c r="C584" i="46"/>
  <c r="D41" i="48" s="1"/>
  <c r="D24" i="48" l="1"/>
  <c r="C583" i="46"/>
  <c r="D40" i="48" s="1"/>
  <c r="D22" i="48" l="1"/>
  <c r="D23" i="48"/>
  <c r="C581" i="46"/>
  <c r="D38" i="48" s="1"/>
  <c r="C582" i="46"/>
  <c r="D39" i="48" s="1"/>
  <c r="D21" i="48" l="1"/>
  <c r="C580" i="46"/>
  <c r="D37" i="48" s="1"/>
  <c r="D20" i="48" l="1"/>
  <c r="C579" i="46"/>
  <c r="D36" i="48" s="1"/>
  <c r="D19" i="48" l="1"/>
  <c r="C30" i="48"/>
  <c r="B19" i="48"/>
  <c r="B20" i="48"/>
  <c r="B21" i="48"/>
  <c r="B22" i="48"/>
  <c r="B23" i="48"/>
  <c r="B24" i="48"/>
  <c r="B25" i="48"/>
  <c r="B26" i="48"/>
  <c r="B27" i="48"/>
  <c r="B28" i="48"/>
  <c r="B29" i="48"/>
  <c r="B30" i="48"/>
  <c r="C578" i="46"/>
  <c r="D35" i="48" s="1"/>
  <c r="D577" i="46" l="1"/>
  <c r="C32" i="48" s="1"/>
  <c r="E577" i="46"/>
  <c r="C48" i="48" s="1"/>
  <c r="C577" i="46"/>
  <c r="C46" i="48" l="1"/>
  <c r="C29" i="48"/>
  <c r="C576" i="46"/>
  <c r="C45" i="48" s="1"/>
  <c r="C28" i="48" l="1"/>
  <c r="C575" i="46"/>
  <c r="C44" i="48" s="1"/>
  <c r="C27" i="48" l="1"/>
  <c r="C574" i="46"/>
  <c r="C43" i="48" s="1"/>
  <c r="C26" i="48" l="1"/>
  <c r="C573" i="46"/>
  <c r="C42" i="48" s="1"/>
  <c r="C25" i="48" l="1"/>
  <c r="C572" i="46"/>
  <c r="C41" i="48" s="1"/>
  <c r="C24" i="48" l="1"/>
  <c r="C571" i="46"/>
  <c r="C40" i="48" s="1"/>
  <c r="C22" i="48" l="1"/>
  <c r="C23" i="48"/>
  <c r="C569" i="46"/>
  <c r="C38" i="48" s="1"/>
  <c r="C570" i="46"/>
  <c r="C39" i="48" s="1"/>
  <c r="C21" i="48" l="1"/>
  <c r="C568" i="46"/>
  <c r="C37" i="48" s="1"/>
  <c r="C20" i="48" l="1"/>
  <c r="C567" i="46"/>
  <c r="C36" i="48" s="1"/>
  <c r="C19" i="48" l="1"/>
  <c r="C566" i="46"/>
  <c r="C35" i="48" s="1"/>
  <c r="D553" i="46" l="1"/>
  <c r="E565" i="46"/>
  <c r="B48" i="48" s="1"/>
  <c r="D565" i="46"/>
  <c r="B32" i="48" s="1"/>
  <c r="C565" i="46"/>
  <c r="B46" i="48" s="1"/>
  <c r="C564" i="46" l="1"/>
  <c r="B45" i="48" s="1"/>
  <c r="C563" i="46" l="1"/>
  <c r="B44" i="48" s="1"/>
  <c r="C562" i="46" l="1"/>
  <c r="B43" i="48" s="1"/>
  <c r="C561" i="46" l="1"/>
  <c r="B42" i="48" s="1"/>
  <c r="C560" i="46" l="1"/>
  <c r="B41" i="48" s="1"/>
  <c r="C559" i="46" l="1"/>
  <c r="B40" i="48" s="1"/>
  <c r="C557" i="46" l="1"/>
  <c r="B38" i="48" s="1"/>
  <c r="C558" i="46"/>
  <c r="B39" i="48" s="1"/>
  <c r="C556" i="46" l="1"/>
  <c r="B37" i="48" s="1"/>
  <c r="C555" i="46" l="1"/>
  <c r="B36" i="48" s="1"/>
  <c r="C554" i="46" l="1"/>
  <c r="B35" i="48" s="1"/>
  <c r="E553" i="46" l="1"/>
  <c r="C553" i="46"/>
  <c r="C552" i="46" l="1"/>
  <c r="C551" i="46" l="1"/>
  <c r="C550" i="46" l="1"/>
  <c r="C549" i="46" l="1"/>
  <c r="C548" i="46" l="1"/>
  <c r="C547" i="46" l="1"/>
  <c r="C545" i="46" l="1"/>
  <c r="C546" i="46"/>
  <c r="C544" i="46" l="1"/>
  <c r="C543" i="46" l="1"/>
  <c r="C542" i="46" l="1"/>
  <c r="E541" i="46" l="1"/>
  <c r="D541" i="46"/>
  <c r="C541" i="46"/>
  <c r="C540" i="46" l="1"/>
  <c r="C539" i="46" l="1"/>
  <c r="C538" i="46" l="1"/>
  <c r="C536" i="46" l="1"/>
  <c r="C537" i="46"/>
  <c r="C535" i="46" l="1"/>
  <c r="C534" i="46" l="1"/>
  <c r="C533" i="46" l="1"/>
  <c r="C532" i="46" l="1"/>
  <c r="C531" i="46" l="1"/>
  <c r="C530" i="46" l="1"/>
  <c r="E529" i="46" l="1"/>
  <c r="E517" i="46"/>
  <c r="D529" i="46"/>
  <c r="C529" i="46"/>
  <c r="C528" i="46" l="1"/>
  <c r="C527" i="46" l="1"/>
  <c r="C488" i="46"/>
  <c r="C489" i="46"/>
  <c r="C490" i="46"/>
  <c r="C491" i="46"/>
  <c r="C492" i="46"/>
  <c r="C493" i="46"/>
  <c r="C494" i="46"/>
  <c r="C495" i="46"/>
  <c r="C496" i="46"/>
  <c r="C497" i="46"/>
  <c r="C498" i="46"/>
  <c r="C499" i="46"/>
  <c r="C500" i="46"/>
  <c r="C501" i="46"/>
  <c r="C502" i="46"/>
  <c r="C503" i="46"/>
  <c r="C504" i="46"/>
  <c r="C505" i="46"/>
  <c r="C506" i="46"/>
  <c r="C507" i="46"/>
  <c r="C508" i="46"/>
  <c r="C509" i="46"/>
  <c r="C510" i="46"/>
  <c r="C511" i="46"/>
  <c r="C512" i="46"/>
  <c r="C513" i="46"/>
  <c r="C514" i="46"/>
  <c r="C515" i="46"/>
  <c r="C516" i="46"/>
  <c r="C517" i="46"/>
  <c r="C518" i="46"/>
  <c r="C519" i="46"/>
  <c r="C520" i="46"/>
  <c r="C521" i="46"/>
  <c r="C522" i="46"/>
  <c r="C523" i="46"/>
  <c r="C524" i="46"/>
  <c r="C525" i="46"/>
  <c r="C526" i="46"/>
  <c r="C473" i="46" l="1"/>
  <c r="C474" i="46"/>
  <c r="C475" i="46"/>
  <c r="C476" i="46"/>
  <c r="C477" i="46"/>
  <c r="C478" i="46"/>
  <c r="C479" i="46"/>
  <c r="C480" i="46"/>
  <c r="C481" i="46"/>
  <c r="C482" i="46"/>
  <c r="C483" i="46"/>
  <c r="C484" i="46"/>
  <c r="C485" i="46"/>
  <c r="C486" i="46"/>
  <c r="C487" i="46"/>
  <c r="D517" i="46" l="1"/>
  <c r="A48" i="48" l="1"/>
  <c r="D97" i="46" l="1"/>
  <c r="E97" i="46"/>
  <c r="D505" i="46"/>
  <c r="E505" i="46"/>
  <c r="D277" i="46"/>
  <c r="E277" i="46"/>
  <c r="D25" i="46"/>
  <c r="E25" i="46"/>
  <c r="D13" i="46"/>
  <c r="E13" i="46"/>
  <c r="D37" i="46"/>
  <c r="E37" i="46"/>
  <c r="D49" i="46"/>
  <c r="E49" i="46"/>
  <c r="D61" i="46"/>
  <c r="E61" i="46"/>
  <c r="D73" i="46"/>
  <c r="E73" i="46"/>
  <c r="D85" i="46"/>
  <c r="E85" i="46"/>
  <c r="D109" i="46"/>
  <c r="E109" i="46"/>
  <c r="D121" i="46"/>
  <c r="E121" i="46"/>
  <c r="D133" i="46"/>
  <c r="E133" i="46"/>
  <c r="D145" i="46"/>
  <c r="E145" i="46"/>
  <c r="D157" i="46"/>
  <c r="E157" i="46"/>
  <c r="D169" i="46"/>
  <c r="E169" i="46"/>
  <c r="D181" i="46"/>
  <c r="E181" i="46"/>
  <c r="D193" i="46"/>
  <c r="E193" i="46"/>
  <c r="D205" i="46"/>
  <c r="E205" i="46"/>
  <c r="D217" i="46"/>
  <c r="E217" i="46"/>
  <c r="D229" i="46"/>
  <c r="E229" i="46"/>
  <c r="D241" i="46"/>
  <c r="E241" i="46"/>
  <c r="D253" i="46"/>
  <c r="E253" i="46"/>
  <c r="D265" i="46"/>
  <c r="E265" i="46"/>
  <c r="D289" i="46"/>
  <c r="E289" i="46"/>
  <c r="D301" i="46"/>
  <c r="E301" i="46"/>
  <c r="D313" i="46"/>
  <c r="E313" i="46"/>
  <c r="D325" i="46"/>
  <c r="E325" i="46"/>
  <c r="D337" i="46"/>
  <c r="E337" i="46"/>
  <c r="D349" i="46"/>
  <c r="E349" i="46"/>
  <c r="D361" i="46"/>
  <c r="E361" i="46"/>
  <c r="D373" i="46"/>
  <c r="E373" i="46"/>
  <c r="D385" i="46"/>
  <c r="E385" i="46"/>
  <c r="D397" i="46"/>
  <c r="E397" i="46"/>
  <c r="D409" i="46"/>
  <c r="E409" i="46"/>
  <c r="D421" i="46"/>
  <c r="E421" i="46"/>
  <c r="D433" i="46"/>
  <c r="E433" i="46"/>
  <c r="D445" i="46"/>
  <c r="E445" i="46"/>
  <c r="D457" i="46"/>
  <c r="E457" i="46"/>
  <c r="D469" i="46"/>
  <c r="E469" i="46"/>
  <c r="D481" i="46"/>
  <c r="E481" i="46"/>
  <c r="E493" i="46"/>
  <c r="D493" i="46"/>
  <c r="C2" i="46"/>
  <c r="C3" i="46"/>
  <c r="C4" i="46"/>
  <c r="C5" i="46"/>
  <c r="C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39" i="46"/>
  <c r="C40" i="46"/>
  <c r="C41" i="46"/>
  <c r="C42" i="46"/>
  <c r="C43" i="46"/>
  <c r="C44" i="46"/>
  <c r="C45" i="46"/>
  <c r="C46" i="46"/>
  <c r="C47" i="46"/>
  <c r="C48" i="46"/>
  <c r="C49" i="46"/>
  <c r="C50" i="46"/>
  <c r="C51" i="46"/>
  <c r="C52" i="46"/>
  <c r="C53" i="46"/>
  <c r="C54" i="46"/>
  <c r="C55" i="46"/>
  <c r="C56" i="46"/>
  <c r="C57" i="46"/>
  <c r="C58" i="46"/>
  <c r="C59" i="46"/>
  <c r="C60" i="46"/>
  <c r="C61" i="46"/>
  <c r="C62" i="46"/>
  <c r="C63" i="46"/>
  <c r="C64" i="46"/>
  <c r="C65" i="46"/>
  <c r="C66" i="46"/>
  <c r="C67" i="46"/>
  <c r="C68" i="46"/>
  <c r="C69" i="46"/>
  <c r="C70" i="46"/>
  <c r="C71" i="46"/>
  <c r="C72" i="46"/>
  <c r="C73" i="46"/>
  <c r="C74" i="46"/>
  <c r="C75" i="46"/>
  <c r="C76" i="46"/>
  <c r="C77" i="46"/>
  <c r="C78" i="46"/>
  <c r="C79" i="46"/>
  <c r="C80" i="46"/>
  <c r="C81" i="46"/>
  <c r="C82" i="46"/>
  <c r="C83" i="46"/>
  <c r="C84" i="46"/>
  <c r="C85" i="46"/>
  <c r="C86" i="46"/>
  <c r="C87" i="46"/>
  <c r="C88" i="46"/>
  <c r="C89" i="46"/>
  <c r="C90" i="46"/>
  <c r="C91" i="46"/>
  <c r="C92" i="46"/>
  <c r="C93" i="46"/>
  <c r="C94" i="46"/>
  <c r="C95" i="46"/>
  <c r="C96" i="46"/>
  <c r="C97" i="46"/>
  <c r="C98" i="46"/>
  <c r="C99" i="46"/>
  <c r="C100" i="46"/>
  <c r="C101" i="46"/>
  <c r="C102" i="46"/>
  <c r="C103" i="46"/>
  <c r="C104" i="46"/>
  <c r="C105" i="46"/>
  <c r="C106" i="46"/>
  <c r="C107" i="46"/>
  <c r="C108" i="46"/>
  <c r="C109" i="46"/>
  <c r="C110" i="46"/>
  <c r="C111" i="46"/>
  <c r="C112" i="46"/>
  <c r="C113" i="46"/>
  <c r="C114" i="46"/>
  <c r="C115" i="46"/>
  <c r="C116" i="46"/>
  <c r="C117" i="46"/>
  <c r="C118" i="46"/>
  <c r="C119" i="46"/>
  <c r="C120" i="46"/>
  <c r="C121" i="46"/>
  <c r="C122" i="46"/>
  <c r="C123" i="46"/>
  <c r="C124" i="46"/>
  <c r="C125" i="46"/>
  <c r="C126" i="46"/>
  <c r="C127" i="46"/>
  <c r="C128" i="46"/>
  <c r="C129" i="46"/>
  <c r="C130" i="46"/>
  <c r="C131" i="46"/>
  <c r="C132" i="46"/>
  <c r="C133" i="46"/>
  <c r="C134" i="46"/>
  <c r="C135" i="46"/>
  <c r="C136" i="46"/>
  <c r="C137" i="46"/>
  <c r="C138" i="46"/>
  <c r="C139" i="46"/>
  <c r="C140" i="46"/>
  <c r="C141" i="46"/>
  <c r="C142" i="46"/>
  <c r="C143" i="46"/>
  <c r="C144" i="46"/>
  <c r="C145" i="46"/>
  <c r="C146" i="46"/>
  <c r="C147" i="46"/>
  <c r="C148" i="46"/>
  <c r="C149" i="46"/>
  <c r="C150" i="46"/>
  <c r="C151" i="46"/>
  <c r="C152" i="46"/>
  <c r="C153" i="46"/>
  <c r="C154" i="46"/>
  <c r="C155" i="46"/>
  <c r="C156" i="46"/>
  <c r="C157" i="46"/>
  <c r="C158" i="46"/>
  <c r="C159" i="46"/>
  <c r="C160" i="46"/>
  <c r="C161" i="46"/>
  <c r="C162" i="46"/>
  <c r="C163" i="46"/>
  <c r="C164" i="46"/>
  <c r="C165" i="46"/>
  <c r="C166" i="46"/>
  <c r="C167" i="46"/>
  <c r="C168" i="46"/>
  <c r="C169" i="46"/>
  <c r="C170" i="46"/>
  <c r="C171" i="46"/>
  <c r="C172" i="46"/>
  <c r="C173" i="46"/>
  <c r="C174" i="46"/>
  <c r="C175" i="46"/>
  <c r="C176" i="46"/>
  <c r="C177" i="46"/>
  <c r="C178" i="46"/>
  <c r="C179" i="46"/>
  <c r="C180" i="46"/>
  <c r="C181" i="46"/>
  <c r="C182" i="46"/>
  <c r="C183" i="46"/>
  <c r="C184" i="46"/>
  <c r="C185" i="46"/>
  <c r="C186" i="46"/>
  <c r="C187" i="46"/>
  <c r="C188" i="46"/>
  <c r="C189" i="46"/>
  <c r="C190" i="46"/>
  <c r="C191" i="46"/>
  <c r="C192" i="46"/>
  <c r="C193" i="46"/>
  <c r="C194" i="46"/>
  <c r="C195" i="46"/>
  <c r="C196" i="46"/>
  <c r="C197" i="46"/>
  <c r="C198" i="46"/>
  <c r="C199" i="46"/>
  <c r="C200" i="46"/>
  <c r="C201" i="46"/>
  <c r="C202" i="46"/>
  <c r="C203" i="46"/>
  <c r="C204" i="46"/>
  <c r="C205" i="46"/>
  <c r="C206" i="46"/>
  <c r="C207" i="46"/>
  <c r="C208" i="46"/>
  <c r="C209" i="46"/>
  <c r="C210" i="46"/>
  <c r="C211" i="46"/>
  <c r="C212" i="46"/>
  <c r="C213" i="46"/>
  <c r="C214" i="46"/>
  <c r="C215" i="46"/>
  <c r="C216" i="46"/>
  <c r="C217" i="46"/>
  <c r="C218" i="46"/>
  <c r="C219" i="46"/>
  <c r="C220" i="46"/>
  <c r="C221" i="46"/>
  <c r="C222" i="46"/>
  <c r="C223" i="46"/>
  <c r="C224" i="46"/>
  <c r="C225" i="46"/>
  <c r="C226" i="46"/>
  <c r="C227" i="46"/>
  <c r="C228" i="46"/>
  <c r="C229" i="46"/>
  <c r="C230" i="46"/>
  <c r="C231" i="46"/>
  <c r="C232" i="46"/>
  <c r="C233" i="46"/>
  <c r="C234" i="46"/>
  <c r="C235" i="46"/>
  <c r="C236" i="46"/>
  <c r="C237" i="46"/>
  <c r="C238" i="46"/>
  <c r="C239" i="46"/>
  <c r="C240" i="46"/>
  <c r="C241" i="46"/>
  <c r="C242" i="46"/>
  <c r="C243" i="46"/>
  <c r="C244" i="46"/>
  <c r="C245" i="46"/>
  <c r="C246" i="46"/>
  <c r="C247" i="46"/>
  <c r="C248" i="46"/>
  <c r="C249" i="46"/>
  <c r="C250" i="46"/>
  <c r="C251" i="46"/>
  <c r="C252" i="46"/>
  <c r="C253" i="46"/>
  <c r="C254" i="46"/>
  <c r="C255" i="46"/>
  <c r="C256" i="46"/>
  <c r="C257" i="46"/>
  <c r="C258" i="46"/>
  <c r="C259" i="46"/>
  <c r="C260" i="46"/>
  <c r="C261" i="46"/>
  <c r="C262" i="46"/>
  <c r="C263" i="46"/>
  <c r="C264" i="46"/>
  <c r="C265" i="46"/>
  <c r="C266" i="46"/>
  <c r="C267" i="46"/>
  <c r="C268" i="46"/>
  <c r="C269" i="46"/>
  <c r="C270" i="46"/>
  <c r="C271" i="46"/>
  <c r="C272" i="46"/>
  <c r="C273" i="46"/>
  <c r="C274" i="46"/>
  <c r="C275" i="46"/>
  <c r="C276" i="46"/>
  <c r="C277" i="46"/>
  <c r="C278" i="46"/>
  <c r="C279" i="46"/>
  <c r="C280" i="46"/>
  <c r="C281" i="46"/>
  <c r="C282" i="46"/>
  <c r="C283" i="46"/>
  <c r="C284" i="46"/>
  <c r="C285" i="46"/>
  <c r="C286" i="46"/>
  <c r="C287" i="46"/>
  <c r="C288" i="46"/>
  <c r="C289" i="46"/>
  <c r="C290" i="46"/>
  <c r="C291" i="46"/>
  <c r="C292" i="46"/>
  <c r="C293" i="46"/>
  <c r="C294" i="46"/>
  <c r="C295" i="46"/>
  <c r="C296" i="46"/>
  <c r="C297" i="46"/>
  <c r="C298" i="46"/>
  <c r="C299" i="46"/>
  <c r="C300" i="46"/>
  <c r="C301" i="46"/>
  <c r="C302" i="46"/>
  <c r="C303" i="46"/>
  <c r="C304" i="46"/>
  <c r="C305" i="46"/>
  <c r="C306" i="46"/>
  <c r="C307" i="46"/>
  <c r="C308" i="46"/>
  <c r="C309" i="46"/>
  <c r="C310" i="46"/>
  <c r="C311" i="46"/>
  <c r="C312" i="46"/>
  <c r="C313" i="46"/>
  <c r="C314" i="46"/>
  <c r="C315" i="46"/>
  <c r="C316" i="46"/>
  <c r="C317" i="46"/>
  <c r="C318" i="46"/>
  <c r="C319" i="46"/>
  <c r="C320" i="46"/>
  <c r="C321" i="46"/>
  <c r="C322" i="46"/>
  <c r="C323" i="46"/>
  <c r="C324" i="46"/>
  <c r="C325" i="46"/>
  <c r="C326" i="46"/>
  <c r="C327" i="46"/>
  <c r="C328" i="46"/>
  <c r="C329" i="46"/>
  <c r="C330" i="46"/>
  <c r="C331" i="46"/>
  <c r="C332" i="46"/>
  <c r="C333" i="46"/>
  <c r="C334" i="46"/>
  <c r="C335" i="46"/>
  <c r="C336" i="46"/>
  <c r="C337" i="46"/>
  <c r="C338" i="46"/>
  <c r="C339" i="46"/>
  <c r="C340" i="46"/>
  <c r="C341" i="46"/>
  <c r="C342" i="46"/>
  <c r="C343" i="46"/>
  <c r="C344" i="46"/>
  <c r="C345" i="46"/>
  <c r="C346" i="46"/>
  <c r="C347" i="46"/>
  <c r="C348" i="46"/>
  <c r="C349" i="46"/>
  <c r="C350" i="46"/>
  <c r="C351" i="46"/>
  <c r="C352" i="46"/>
  <c r="C353" i="46"/>
  <c r="C354" i="46"/>
  <c r="C355" i="46"/>
  <c r="C356" i="46"/>
  <c r="C357" i="46"/>
  <c r="C358" i="46"/>
  <c r="C359" i="46"/>
  <c r="C360" i="46"/>
  <c r="C361" i="46"/>
  <c r="C362" i="46"/>
  <c r="C363" i="46"/>
  <c r="C364" i="46"/>
  <c r="C365" i="46"/>
  <c r="C366" i="46"/>
  <c r="C367" i="46"/>
  <c r="C368" i="46"/>
  <c r="C369" i="46"/>
  <c r="C370" i="46"/>
  <c r="C371" i="46"/>
  <c r="C372" i="46"/>
  <c r="C373" i="46"/>
  <c r="C374" i="46"/>
  <c r="C375" i="46"/>
  <c r="C376" i="46"/>
  <c r="C377" i="46"/>
  <c r="C378" i="46"/>
  <c r="C379" i="46"/>
  <c r="C380" i="46"/>
  <c r="C381" i="46"/>
  <c r="C382" i="46"/>
  <c r="C383" i="46"/>
  <c r="C384" i="46"/>
  <c r="C385" i="46"/>
  <c r="C386" i="46"/>
  <c r="C387" i="46"/>
  <c r="C388" i="46"/>
  <c r="C389" i="46"/>
  <c r="C390" i="46"/>
  <c r="C391" i="46"/>
  <c r="C392" i="46"/>
  <c r="C393" i="46"/>
  <c r="C394" i="46"/>
  <c r="C395" i="46"/>
  <c r="C396" i="46"/>
  <c r="C397" i="46"/>
  <c r="C398" i="46"/>
  <c r="C399" i="46"/>
  <c r="C400" i="46"/>
  <c r="C401" i="46"/>
  <c r="C402" i="46"/>
  <c r="C403" i="46"/>
  <c r="C404" i="46"/>
  <c r="C405" i="46"/>
  <c r="C406" i="46"/>
  <c r="C407" i="46"/>
  <c r="C408" i="46"/>
  <c r="C409" i="46"/>
  <c r="C410" i="46"/>
  <c r="C411" i="46"/>
  <c r="C412" i="46"/>
  <c r="C413" i="46"/>
  <c r="C414" i="46"/>
  <c r="C415" i="46"/>
  <c r="C416" i="46"/>
  <c r="C417" i="46"/>
  <c r="C418" i="46"/>
  <c r="C419" i="46"/>
  <c r="C420" i="46"/>
  <c r="C421" i="46"/>
  <c r="C422" i="46"/>
  <c r="C423" i="46"/>
  <c r="C424" i="46"/>
  <c r="C425" i="46"/>
  <c r="C426" i="46"/>
  <c r="C427" i="46"/>
  <c r="C428" i="46"/>
  <c r="C429" i="46"/>
  <c r="C430" i="46"/>
  <c r="C431" i="46"/>
  <c r="C432" i="46"/>
  <c r="C433" i="46"/>
  <c r="C434" i="46"/>
  <c r="C435" i="46"/>
  <c r="C436" i="46"/>
  <c r="C437" i="46"/>
  <c r="C438" i="46"/>
  <c r="C439" i="46"/>
  <c r="C440" i="46"/>
  <c r="C441" i="46"/>
  <c r="C442" i="46"/>
  <c r="C443" i="46"/>
  <c r="C444" i="46"/>
  <c r="C445" i="46"/>
  <c r="C446" i="46"/>
  <c r="C447" i="46"/>
  <c r="C448" i="46"/>
  <c r="C449" i="46"/>
  <c r="C450" i="46"/>
  <c r="C451" i="46"/>
  <c r="C452" i="46"/>
  <c r="C453" i="46"/>
  <c r="C454" i="46"/>
  <c r="C455" i="46"/>
  <c r="C456" i="46"/>
  <c r="C457" i="46"/>
  <c r="C458" i="46"/>
  <c r="C459" i="46"/>
  <c r="C460" i="46"/>
  <c r="C461" i="46"/>
  <c r="C462" i="46"/>
  <c r="C463" i="46"/>
  <c r="C464" i="46"/>
  <c r="C465" i="46"/>
  <c r="C466" i="46"/>
  <c r="C467" i="46"/>
  <c r="C468" i="46"/>
  <c r="C469" i="46"/>
  <c r="C470" i="46"/>
  <c r="C471" i="46"/>
  <c r="C472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nelsonp</author>
    <author>Paul Nelson</author>
  </authors>
  <commentList>
    <comment ref="B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nelsonp:</t>
        </r>
        <r>
          <rPr>
            <sz val="8"/>
            <color indexed="81"/>
            <rFont val="Tahoma"/>
            <family val="2"/>
          </rPr>
          <t xml:space="preserve">
Exports seas adj. updated from Table 1 of ABS 5368.0.
Series ID changed to A2718579F in August 2009 (was series ID = A2282991R prior to august 2009).</t>
        </r>
      </text>
    </comment>
    <comment ref="C1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nelsonp:</t>
        </r>
        <r>
          <rPr>
            <sz val="8"/>
            <color indexed="81"/>
            <rFont val="Tahoma"/>
            <family val="2"/>
          </rPr>
          <t xml:space="preserve">
Imports - seas. Adj.data  is copied from column H with the negative sign removed</t>
        </r>
      </text>
    </comment>
    <comment ref="H1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nelsonp:</t>
        </r>
        <r>
          <rPr>
            <sz val="8"/>
            <color indexed="81"/>
            <rFont val="Tahoma"/>
            <family val="2"/>
          </rPr>
          <t xml:space="preserve">
Imports, seasonally adjusted.
Series ID is A2718582V from August 2009 (was A2282996A prior to august 2009).
From table 1 of 5368.0.
This data is then copied into column C (with the negative sign removed).
</t>
        </r>
      </text>
    </comment>
    <comment ref="J1" authorId="1" shapeId="0" xr:uid="{00000000-0006-0000-0100-000004000000}">
      <text>
        <r>
          <rPr>
            <b/>
            <sz val="8"/>
            <color indexed="81"/>
            <rFont val="Tahoma"/>
            <family val="2"/>
          </rPr>
          <t>Paul Nelson:</t>
        </r>
        <r>
          <rPr>
            <sz val="8"/>
            <color indexed="81"/>
            <rFont val="Tahoma"/>
            <family val="2"/>
          </rPr>
          <t xml:space="preserve">
Series ID is A2717883F, from August 2009 (was A592265K prior to August 2009).</t>
        </r>
      </text>
    </comment>
    <comment ref="K1" authorId="1" shapeId="0" xr:uid="{00000000-0006-0000-0100-000005000000}">
      <text>
        <r>
          <rPr>
            <b/>
            <sz val="8"/>
            <color indexed="81"/>
            <rFont val="Tahoma"/>
            <family val="2"/>
          </rPr>
          <t>Paul Nelson:</t>
        </r>
        <r>
          <rPr>
            <sz val="8"/>
            <color indexed="81"/>
            <rFont val="Tahoma"/>
            <family val="2"/>
          </rPr>
          <t xml:space="preserve">
Series ID is A2717891F, from August 2009 (was A592270C prior to August 2009).</t>
        </r>
      </text>
    </comment>
  </commentList>
</comments>
</file>

<file path=xl/sharedStrings.xml><?xml version="1.0" encoding="utf-8"?>
<sst xmlns="http://schemas.openxmlformats.org/spreadsheetml/2006/main" count="106" uniqueCount="92">
  <si>
    <t>May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</si>
  <si>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</si>
  <si>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</si>
  <si>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</si>
  <si>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</si>
  <si>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</si>
  <si>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</si>
  <si>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</si>
  <si>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</si>
  <si>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</si>
  <si>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</si>
  <si>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</si>
  <si>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</si>
  <si>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</si>
  <si>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</si>
  <si>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</si>
  <si>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</si>
  <si>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</si>
  <si>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</si>
  <si>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</si>
  <si>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</si>
  <si>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</si>
  <si>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</si>
  <si>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</si>
  <si>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</si>
  <si>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</si>
  <si>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Annual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</si>
  <si>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</si>
  <si>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</si>
  <si>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</si>
  <si>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</si>
  <si>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</si>
  <si>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</si>
  <si>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</si>
  <si>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</si>
  <si>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</si>
  <si>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</si>
  <si>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Exports, annual</t>
  </si>
  <si>
    <t>Imports, annual</t>
  </si>
  <si>
    <t>fin year</t>
  </si>
  <si>
    <t>Imports [use formula]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</si>
  <si>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</si>
  <si>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</si>
  <si>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</si>
  <si>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</si>
  <si>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</si>
  <si>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</si>
  <si>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</si>
  <si>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</si>
  <si>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</si>
  <si>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Imports (total G &amp; S), seas adj, (-) table 1, A2718582V (line 20)</t>
  </si>
  <si>
    <t>Exports G&amp;S, Orig (table 2, A2717883F)</t>
  </si>
  <si>
    <t>Imports G&amp;S, Orig (table 2, A2717891F)</t>
  </si>
  <si>
    <t>6.1 International trade in goods and services</t>
  </si>
  <si>
    <t>Month</t>
  </si>
  <si>
    <t>Exports of goods and services (a) – $ million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</si>
  <si>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</si>
  <si>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</si>
  <si>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</si>
  <si>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</si>
  <si>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</si>
  <si>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</si>
  <si>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</si>
  <si>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</si>
  <si>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</si>
  <si>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</si>
  <si>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</si>
  <si>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Imports of goods and services (a) – $ million</t>
  </si>
  <si>
    <t>(a) Balance of payments definition. Monthly figures are seasonally adjusted.</t>
  </si>
  <si>
    <t>Update</t>
  </si>
  <si>
    <t>Exports</t>
  </si>
  <si>
    <t>Imports</t>
  </si>
  <si>
    <t>Exports (total G &amp; S), seas adj, A2718579F (line 13) Table 1</t>
  </si>
  <si>
    <t>2015-16</t>
  </si>
  <si>
    <t>2016-17</t>
  </si>
  <si>
    <t>2017-18</t>
  </si>
  <si>
    <t>2016–17</t>
  </si>
  <si>
    <t>2017–18</t>
  </si>
  <si>
    <t>2018–19</t>
  </si>
  <si>
    <t xml:space="preserve"> </t>
  </si>
  <si>
    <t>Related publications</t>
  </si>
  <si>
    <t>Source:</t>
  </si>
  <si>
    <r>
      <t xml:space="preserve">RBA, </t>
    </r>
    <r>
      <rPr>
        <i/>
        <sz val="8"/>
        <color rgb="FF398BCA"/>
        <rFont val="Calibri"/>
        <family val="2"/>
        <scheme val="minor"/>
      </rPr>
      <t>Bulletin</t>
    </r>
  </si>
  <si>
    <r>
      <t xml:space="preserve">Treasury, </t>
    </r>
    <r>
      <rPr>
        <i/>
        <sz val="8"/>
        <color rgb="FF398BCA"/>
        <rFont val="Calibri"/>
        <family val="2"/>
        <scheme val="minor"/>
      </rPr>
      <t>Budget papers</t>
    </r>
  </si>
  <si>
    <r>
      <t xml:space="preserve">OECD, </t>
    </r>
    <r>
      <rPr>
        <i/>
        <sz val="8"/>
        <color rgb="FF398BCA"/>
        <rFont val="Calibri"/>
        <family val="2"/>
        <scheme val="minor"/>
      </rPr>
      <t>Economic outlook</t>
    </r>
  </si>
  <si>
    <r>
      <t xml:space="preserve">Melbourne Institute, </t>
    </r>
    <r>
      <rPr>
        <i/>
        <sz val="8"/>
        <color rgb="FF398BCA"/>
        <rFont val="Calibri"/>
        <family val="2"/>
        <scheme val="minor"/>
      </rPr>
      <t>Monthly bulletin of economic trends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</si>
  <si>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Australian national accounts: national income, expenditure and product</t>
    </r>
    <r>
      <rPr>
        <sz val="8"/>
        <color rgb="FF398BCA"/>
        <rFont val="Calibri"/>
        <family val="2"/>
        <scheme val="minor"/>
      </rPr>
      <t>, cat. no. 5206.0</t>
    </r>
  </si>
  <si>
    <t>2018-19</t>
  </si>
  <si>
    <t>2019-20</t>
  </si>
  <si>
    <t>2020-21</t>
  </si>
  <si>
    <t xml:space="preserve"> ABS, International trade in goods and services, cat. no. 5368.0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</si>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</sst>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0;\-0;0;@"/>
    <numFmt numFmtId="166" formatCode="#\ ##0"/>
    <numFmt numFmtId="167" formatCode="#\ ###\ ##0"/>
    <numFmt numFmtId="168" formatCode="[$-C09]dd\-mmmm\-yyyy;@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8"/>
      <color indexed="18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398BCA"/>
      <name val="Calibri"/>
      <family val="2"/>
      <scheme val="minor"/>
    </font>
    <font>
      <sz val="10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398BCA"/>
      </bottom>
      <diagonal/>
    </border>
  </borders>
  <cellStyleXfs count="36">
    <xf numFmtId="0" fontId="0" fillId="0" borderId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45" fillId="0" borderId="0" applyNumberFormat="0" applyFill="0" applyBorder="0" applyAlignment="0" applyProtection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36" fillId="0" borderId="0" xfId="1" applyFont="1" applyBorder="1"/>
    <xf numFmtId="2" fontId="36" fillId="0" borderId="0" xfId="1" applyNumberFormat="1" applyFont="1" applyBorder="1"/>
    <xf numFmtId="0" fontId="37" fillId="0" borderId="0" xfId="1" applyFont="1" applyBorder="1"/>
    <xf numFmtId="0" fontId="35" fillId="0" borderId="0" xfId="1" applyFont="1" applyBorder="1"/>
    <xf numFmtId="0" fontId="36" fillId="0" borderId="0" xfId="0" applyFont="1" applyAlignment="1">
      <alignment wrapText="1"/>
    </xf>
    <xf numFmtId="17" fontId="36" fillId="0" borderId="0" xfId="0" applyNumberFormat="1" applyFont="1"/>
    <xf numFmtId="0" fontId="36" fillId="0" borderId="0" xfId="0" applyFont="1"/>
    <xf numFmtId="165" fontId="36" fillId="0" borderId="0" xfId="0" applyNumberFormat="1" applyFont="1" applyAlignment="1"/>
    <xf numFmtId="164" fontId="36" fillId="0" borderId="0" xfId="0" applyNumberFormat="1" applyFont="1" applyProtection="1"/>
    <xf numFmtId="164" fontId="36" fillId="0" borderId="0" xfId="0" applyNumberFormat="1" applyFont="1"/>
    <xf numFmtId="0" fontId="36" fillId="0" borderId="0" xfId="0" applyFont="1" applyAlignment="1">
      <alignment horizontal="right" wrapText="1"/>
    </xf>
    <xf numFmtId="0" fontId="36" fillId="0" borderId="0" xfId="0" applyFont="1" applyAlignment="1">
      <alignment horizontal="right"/>
    </xf>
    <xf numFmtId="165" fontId="36" fillId="0" borderId="0" xfId="0" applyNumberFormat="1" applyFont="1"/>
    <xf numFmtId="166" fontId="36" fillId="0" borderId="0" xfId="1" applyNumberFormat="1" applyFont="1" applyBorder="1"/>
    <xf numFmtId="16" fontId="36" fillId="0" borderId="0" xfId="1" applyNumberFormat="1" applyFont="1" applyBorder="1"/>
    <xf numFmtId="166" fontId="35" fillId="0" borderId="0" xfId="1" applyNumberFormat="1" applyFont="1" applyBorder="1"/>
    <xf numFmtId="2" fontId="35" fillId="0" borderId="0" xfId="1" applyNumberFormat="1" applyFont="1" applyBorder="1"/>
    <xf numFmtId="167" fontId="36" fillId="0" borderId="0" xfId="1" applyNumberFormat="1" applyFont="1" applyBorder="1"/>
    <xf numFmtId="0" fontId="38" fillId="0" borderId="0" xfId="1" applyFont="1" applyBorder="1" applyAlignment="1">
      <alignment vertical="center"/>
    </xf>
    <xf numFmtId="0" fontId="39" fillId="0" borderId="0" xfId="1" quotePrefix="1" applyFont="1" applyBorder="1" applyAlignment="1">
      <alignment horizontal="left"/>
    </xf>
    <xf numFmtId="0" fontId="40" fillId="0" borderId="0" xfId="2" applyFont="1" applyBorder="1" applyAlignment="1" applyProtection="1"/>
    <xf numFmtId="0" fontId="41" fillId="0" borderId="0" xfId="1" applyFont="1" applyBorder="1"/>
    <xf numFmtId="0" fontId="46" fillId="0" borderId="0" xfId="0" applyFont="1" applyAlignment="1">
      <alignment vertical="center"/>
    </xf>
    <xf numFmtId="0" fontId="47" fillId="0" borderId="0" xfId="2" quotePrefix="1" applyFont="1" applyBorder="1" applyAlignment="1" applyProtection="1"/>
    <xf numFmtId="0" fontId="37" fillId="0" borderId="1" xfId="1" applyFont="1" applyBorder="1"/>
    <xf numFmtId="0" fontId="36" fillId="0" borderId="1" xfId="1" applyFont="1" applyBorder="1"/>
    <xf numFmtId="0" fontId="49" fillId="2" borderId="0" xfId="1" quotePrefix="1" applyFont="1" applyFill="1" applyBorder="1" applyAlignment="1">
      <alignment horizontal="left"/>
    </xf>
    <xf numFmtId="0" fontId="50" fillId="2" borderId="0" xfId="1" applyFont="1" applyFill="1" applyBorder="1"/>
    <xf numFmtId="0" fontId="51" fillId="2" borderId="0" xfId="1" applyFont="1" applyFill="1" applyBorder="1"/>
    <xf numFmtId="0" fontId="51" fillId="2" borderId="0" xfId="0" applyFont="1" applyFill="1" applyBorder="1" applyAlignment="1">
      <alignment horizontal="right"/>
    </xf>
    <xf numFmtId="0" fontId="52" fillId="3" borderId="0" xfId="1" applyFont="1" applyFill="1" applyBorder="1" applyAlignment="1">
      <alignment horizontal="left" vertical="center"/>
    </xf>
    <xf numFmtId="0" fontId="53" fillId="3" borderId="0" xfId="1" applyFont="1" applyFill="1" applyBorder="1" applyAlignment="1">
      <alignment vertical="center"/>
    </xf>
    <xf numFmtId="167" fontId="54" fillId="3" borderId="0" xfId="1" applyNumberFormat="1" applyFont="1" applyFill="1" applyBorder="1" applyAlignment="1">
      <alignment vertical="center"/>
    </xf>
    <xf numFmtId="165" fontId="55" fillId="0" borderId="0" xfId="32" applyNumberFormat="1" applyFont="1" applyAlignment="1"/>
    <xf numFmtId="165" fontId="55" fillId="0" borderId="0" xfId="32" applyNumberFormat="1" applyFont="1" applyAlignment="1"/>
    <xf numFmtId="168" fontId="38" fillId="0" borderId="0" xfId="1" quotePrefix="1" applyNumberFormat="1" applyFont="1" applyBorder="1" applyAlignment="1">
      <alignment horizontal="left"/>
    </xf>
    <xf numFmtId="165" fontId="55" fillId="0" borderId="0" xfId="35" applyNumberFormat="1" applyFont="1" applyAlignment="1"/>
    <xf numFmtId="165" fontId="55" fillId="0" borderId="0" xfId="35" applyNumberFormat="1" applyFont="1" applyAlignment="1"/>
  </cellXfs>
  <cellStyles count="36">
    <cellStyle name="Hyperlink" xfId="2" builtinId="8"/>
    <cellStyle name="Hyperlink 2" xfId="3" xr:uid="{00000000-0005-0000-0000-000001000000}"/>
    <cellStyle name="Hyperlink 3" xfId="4" xr:uid="{00000000-0005-0000-0000-000002000000}"/>
    <cellStyle name="Hyperlink 4" xfId="5" xr:uid="{00000000-0005-0000-0000-000003000000}"/>
    <cellStyle name="Hyperlink 5" xfId="7" xr:uid="{00000000-0005-0000-0000-000004000000}"/>
    <cellStyle name="Normal" xfId="0" builtinId="0"/>
    <cellStyle name="Normal 10" xfId="14" xr:uid="{00000000-0005-0000-0000-000006000000}"/>
    <cellStyle name="Normal 11" xfId="15" xr:uid="{00000000-0005-0000-0000-000007000000}"/>
    <cellStyle name="Normal 12" xfId="16" xr:uid="{00000000-0005-0000-0000-000008000000}"/>
    <cellStyle name="Normal 13" xfId="17" xr:uid="{00000000-0005-0000-0000-000009000000}"/>
    <cellStyle name="Normal 14" xfId="18" xr:uid="{00000000-0005-0000-0000-00000A000000}"/>
    <cellStyle name="Normal 15" xfId="19" xr:uid="{00000000-0005-0000-0000-00000B000000}"/>
    <cellStyle name="Normal 16" xfId="20" xr:uid="{00000000-0005-0000-0000-00000C000000}"/>
    <cellStyle name="Normal 17" xfId="21" xr:uid="{00000000-0005-0000-0000-00000D000000}"/>
    <cellStyle name="Normal 18" xfId="22" xr:uid="{00000000-0005-0000-0000-00000E000000}"/>
    <cellStyle name="Normal 19" xfId="23" xr:uid="{00000000-0005-0000-0000-00000F000000}"/>
    <cellStyle name="Normal 2" xfId="1" xr:uid="{00000000-0005-0000-0000-000010000000}"/>
    <cellStyle name="Normal 20" xfId="24" xr:uid="{00000000-0005-0000-0000-000011000000}"/>
    <cellStyle name="Normal 21" xfId="25" xr:uid="{00000000-0005-0000-0000-000012000000}"/>
    <cellStyle name="Normal 22" xfId="26" xr:uid="{00000000-0005-0000-0000-000013000000}"/>
    <cellStyle name="Normal 23" xfId="27" xr:uid="{7D24C7E1-90F1-4851-A7F9-7BD245B4718C}"/>
    <cellStyle name="Normal 24" xfId="28" xr:uid="{11D344B9-4346-4510-BDFE-66FE2F86DB89}"/>
    <cellStyle name="Normal 25" xfId="29" xr:uid="{E213EBF9-324C-4A74-969E-CF96C1562FC5}"/>
    <cellStyle name="Normal 26" xfId="30" xr:uid="{30ED65F5-4E57-4056-ABEA-FE87E19F95C7}"/>
    <cellStyle name="Normal 27" xfId="31" xr:uid="{0C817140-8DCC-48AC-AEF8-C79514D6A66F}"/>
    <cellStyle name="Normal 28" xfId="32" xr:uid="{821CF8D0-DD3C-4221-905B-A29AAEE830A0}"/>
    <cellStyle name="Normal 29" xfId="33" xr:uid="{B4D5BFFE-1F00-4066-8424-DD1D00AA05BA}"/>
    <cellStyle name="Normal 3" xfId="6" xr:uid="{00000000-0005-0000-0000-000014000000}"/>
    <cellStyle name="Normal 30" xfId="34" xr:uid="{813BB8A4-3348-47BB-ADA0-3C5A69374883}"/>
    <cellStyle name="Normal 31" xfId="35" xr:uid="{B177A64C-C72A-4086-A2CB-074828335C54}"/>
    <cellStyle name="Normal 4" xfId="8" xr:uid="{00000000-0005-0000-0000-000015000000}"/>
    <cellStyle name="Normal 5" xfId="9" xr:uid="{00000000-0005-0000-0000-000016000000}"/>
    <cellStyle name="Normal 6" xfId="10" xr:uid="{00000000-0005-0000-0000-000017000000}"/>
    <cellStyle name="Normal 7" xfId="11" xr:uid="{00000000-0005-0000-0000-000018000000}"/>
    <cellStyle name="Normal 8" xfId="12" xr:uid="{00000000-0005-0000-0000-000019000000}"/>
    <cellStyle name="Normal 9" xfId="13" xr:uid="{00000000-0005-0000-0000-00001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F99E3C"/>
      <color rgb="FFDCE6EE"/>
      <color rgb="FF033C59"/>
      <color rgb="FF13B5EA"/>
      <color rgb="FFF99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$ million</a:t>
            </a:r>
          </a:p>
        </c:rich>
      </c:tx>
      <c:layout>
        <c:manualLayout>
          <c:xMode val="edge"/>
          <c:yMode val="edge"/>
          <c:x val="4.2016941947403755E-2"/>
          <c:y val="1.7421448517018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40920703805886E-2"/>
          <c:y val="0.12195121951219511"/>
          <c:w val="0.87290102376281464"/>
          <c:h val="0.75958188153311545"/>
        </c:manualLayout>
      </c:layout>
      <c:lineChart>
        <c:grouping val="standard"/>
        <c:varyColors val="0"/>
        <c:ser>
          <c:idx val="0"/>
          <c:order val="0"/>
          <c:tx>
            <c:v>Exports</c:v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'6.1 Data'!$A$506:$A$614</c:f>
              <c:numCache>
                <c:formatCode>mmm\-yy</c:formatCode>
                <c:ptCount val="109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  <c:pt idx="19">
                  <c:v>42036</c:v>
                </c:pt>
                <c:pt idx="20">
                  <c:v>42064</c:v>
                </c:pt>
                <c:pt idx="21">
                  <c:v>42095</c:v>
                </c:pt>
                <c:pt idx="22">
                  <c:v>42125</c:v>
                </c:pt>
                <c:pt idx="23">
                  <c:v>42156</c:v>
                </c:pt>
                <c:pt idx="24">
                  <c:v>42186</c:v>
                </c:pt>
                <c:pt idx="25">
                  <c:v>42217</c:v>
                </c:pt>
                <c:pt idx="26">
                  <c:v>42248</c:v>
                </c:pt>
                <c:pt idx="27">
                  <c:v>42278</c:v>
                </c:pt>
                <c:pt idx="28">
                  <c:v>42309</c:v>
                </c:pt>
                <c:pt idx="29">
                  <c:v>42339</c:v>
                </c:pt>
                <c:pt idx="30">
                  <c:v>42370</c:v>
                </c:pt>
                <c:pt idx="31">
                  <c:v>42401</c:v>
                </c:pt>
                <c:pt idx="32">
                  <c:v>42430</c:v>
                </c:pt>
                <c:pt idx="33">
                  <c:v>42461</c:v>
                </c:pt>
                <c:pt idx="34">
                  <c:v>42491</c:v>
                </c:pt>
                <c:pt idx="35">
                  <c:v>42522</c:v>
                </c:pt>
                <c:pt idx="36">
                  <c:v>42552</c:v>
                </c:pt>
                <c:pt idx="37">
                  <c:v>42583</c:v>
                </c:pt>
                <c:pt idx="38">
                  <c:v>42614</c:v>
                </c:pt>
                <c:pt idx="39">
                  <c:v>42644</c:v>
                </c:pt>
                <c:pt idx="40">
                  <c:v>42675</c:v>
                </c:pt>
                <c:pt idx="41">
                  <c:v>42705</c:v>
                </c:pt>
                <c:pt idx="42">
                  <c:v>42736</c:v>
                </c:pt>
                <c:pt idx="43">
                  <c:v>42767</c:v>
                </c:pt>
                <c:pt idx="44">
                  <c:v>42795</c:v>
                </c:pt>
                <c:pt idx="45">
                  <c:v>42826</c:v>
                </c:pt>
                <c:pt idx="46">
                  <c:v>42856</c:v>
                </c:pt>
                <c:pt idx="47">
                  <c:v>42887</c:v>
                </c:pt>
                <c:pt idx="48">
                  <c:v>42917</c:v>
                </c:pt>
                <c:pt idx="49">
                  <c:v>42948</c:v>
                </c:pt>
                <c:pt idx="50">
                  <c:v>42979</c:v>
                </c:pt>
                <c:pt idx="51">
                  <c:v>43009</c:v>
                </c:pt>
                <c:pt idx="52">
                  <c:v>43040</c:v>
                </c:pt>
                <c:pt idx="53">
                  <c:v>43070</c:v>
                </c:pt>
                <c:pt idx="54">
                  <c:v>43101</c:v>
                </c:pt>
                <c:pt idx="55">
                  <c:v>43132</c:v>
                </c:pt>
                <c:pt idx="56">
                  <c:v>43160</c:v>
                </c:pt>
                <c:pt idx="57">
                  <c:v>43191</c:v>
                </c:pt>
                <c:pt idx="58">
                  <c:v>43221</c:v>
                </c:pt>
                <c:pt idx="59">
                  <c:v>43252</c:v>
                </c:pt>
                <c:pt idx="60">
                  <c:v>43282</c:v>
                </c:pt>
                <c:pt idx="61">
                  <c:v>43313</c:v>
                </c:pt>
                <c:pt idx="62">
                  <c:v>43344</c:v>
                </c:pt>
                <c:pt idx="63">
                  <c:v>43374</c:v>
                </c:pt>
                <c:pt idx="64">
                  <c:v>43405</c:v>
                </c:pt>
                <c:pt idx="65">
                  <c:v>43435</c:v>
                </c:pt>
                <c:pt idx="66">
                  <c:v>43466</c:v>
                </c:pt>
                <c:pt idx="67">
                  <c:v>43497</c:v>
                </c:pt>
                <c:pt idx="68">
                  <c:v>43525</c:v>
                </c:pt>
                <c:pt idx="69">
                  <c:v>43556</c:v>
                </c:pt>
                <c:pt idx="70">
                  <c:v>43586</c:v>
                </c:pt>
                <c:pt idx="71">
                  <c:v>43617</c:v>
                </c:pt>
                <c:pt idx="72">
                  <c:v>43647</c:v>
                </c:pt>
                <c:pt idx="73">
                  <c:v>43678</c:v>
                </c:pt>
                <c:pt idx="74">
                  <c:v>43709</c:v>
                </c:pt>
                <c:pt idx="75">
                  <c:v>43739</c:v>
                </c:pt>
                <c:pt idx="76">
                  <c:v>43770</c:v>
                </c:pt>
                <c:pt idx="77">
                  <c:v>43800</c:v>
                </c:pt>
                <c:pt idx="78">
                  <c:v>43831</c:v>
                </c:pt>
                <c:pt idx="79">
                  <c:v>43862</c:v>
                </c:pt>
                <c:pt idx="80">
                  <c:v>43891</c:v>
                </c:pt>
                <c:pt idx="81">
                  <c:v>43922</c:v>
                </c:pt>
                <c:pt idx="82">
                  <c:v>43952</c:v>
                </c:pt>
                <c:pt idx="83">
                  <c:v>43983</c:v>
                </c:pt>
                <c:pt idx="84">
                  <c:v>44013</c:v>
                </c:pt>
                <c:pt idx="85">
                  <c:v>44044</c:v>
                </c:pt>
                <c:pt idx="86">
                  <c:v>44075</c:v>
                </c:pt>
                <c:pt idx="87">
                  <c:v>44105</c:v>
                </c:pt>
                <c:pt idx="88">
                  <c:v>44136</c:v>
                </c:pt>
                <c:pt idx="89">
                  <c:v>44166</c:v>
                </c:pt>
                <c:pt idx="90">
                  <c:v>44197</c:v>
                </c:pt>
                <c:pt idx="91">
                  <c:v>44228</c:v>
                </c:pt>
                <c:pt idx="92">
                  <c:v>44256</c:v>
                </c:pt>
                <c:pt idx="93">
                  <c:v>44287</c:v>
                </c:pt>
                <c:pt idx="94">
                  <c:v>44317</c:v>
                </c:pt>
                <c:pt idx="95">
                  <c:v>44348</c:v>
                </c:pt>
                <c:pt idx="96">
                  <c:v>44378</c:v>
                </c:pt>
                <c:pt idx="97">
                  <c:v>44409</c:v>
                </c:pt>
                <c:pt idx="98">
                  <c:v>44440</c:v>
                </c:pt>
                <c:pt idx="99">
                  <c:v>44470</c:v>
                </c:pt>
                <c:pt idx="100">
                  <c:v>44501</c:v>
                </c:pt>
                <c:pt idx="101">
                  <c:v>44531</c:v>
                </c:pt>
                <c:pt idx="102">
                  <c:v>44562</c:v>
                </c:pt>
                <c:pt idx="103">
                  <c:v>44593</c:v>
                </c:pt>
                <c:pt idx="104">
                  <c:v>44621</c:v>
                </c:pt>
                <c:pt idx="105">
                  <c:v>44652</c:v>
                </c:pt>
                <c:pt idx="106">
                  <c:v>44682</c:v>
                </c:pt>
                <c:pt idx="107">
                  <c:v>44713</c:v>
                </c:pt>
                <c:pt idx="108">
                  <c:v>44743</c:v>
                </c:pt>
              </c:numCache>
            </c:numRef>
          </c:cat>
          <c:val>
            <c:numRef>
              <c:f>'6.1 Data'!$B$506:$B$614</c:f>
              <c:numCache>
                <c:formatCode>0;\-0;0;@</c:formatCode>
                <c:ptCount val="109"/>
                <c:pt idx="0">
                  <c:v>27048</c:v>
                </c:pt>
                <c:pt idx="1">
                  <c:v>28055</c:v>
                </c:pt>
                <c:pt idx="2">
                  <c:v>28024</c:v>
                </c:pt>
                <c:pt idx="3">
                  <c:v>27795</c:v>
                </c:pt>
                <c:pt idx="4">
                  <c:v>27669</c:v>
                </c:pt>
                <c:pt idx="5">
                  <c:v>28905</c:v>
                </c:pt>
                <c:pt idx="6">
                  <c:v>29458</c:v>
                </c:pt>
                <c:pt idx="7">
                  <c:v>29491</c:v>
                </c:pt>
                <c:pt idx="8">
                  <c:v>28941</c:v>
                </c:pt>
                <c:pt idx="9">
                  <c:v>28206</c:v>
                </c:pt>
                <c:pt idx="10">
                  <c:v>27014</c:v>
                </c:pt>
                <c:pt idx="11">
                  <c:v>27076</c:v>
                </c:pt>
                <c:pt idx="12">
                  <c:v>27469</c:v>
                </c:pt>
                <c:pt idx="13">
                  <c:v>27056</c:v>
                </c:pt>
                <c:pt idx="14">
                  <c:v>26785</c:v>
                </c:pt>
                <c:pt idx="15">
                  <c:v>27617</c:v>
                </c:pt>
                <c:pt idx="16">
                  <c:v>27326</c:v>
                </c:pt>
                <c:pt idx="17">
                  <c:v>27578</c:v>
                </c:pt>
                <c:pt idx="18">
                  <c:v>27652</c:v>
                </c:pt>
                <c:pt idx="19">
                  <c:v>28138</c:v>
                </c:pt>
                <c:pt idx="20">
                  <c:v>27604</c:v>
                </c:pt>
                <c:pt idx="21">
                  <c:v>25625</c:v>
                </c:pt>
                <c:pt idx="22">
                  <c:v>26062</c:v>
                </c:pt>
                <c:pt idx="23">
                  <c:v>26757</c:v>
                </c:pt>
                <c:pt idx="24">
                  <c:v>27378</c:v>
                </c:pt>
                <c:pt idx="25">
                  <c:v>27424</c:v>
                </c:pt>
                <c:pt idx="26">
                  <c:v>28107</c:v>
                </c:pt>
                <c:pt idx="27">
                  <c:v>27455</c:v>
                </c:pt>
                <c:pt idx="28">
                  <c:v>26777</c:v>
                </c:pt>
                <c:pt idx="29">
                  <c:v>25476</c:v>
                </c:pt>
                <c:pt idx="30">
                  <c:v>25166</c:v>
                </c:pt>
                <c:pt idx="31">
                  <c:v>25560</c:v>
                </c:pt>
                <c:pt idx="32">
                  <c:v>26240</c:v>
                </c:pt>
                <c:pt idx="33">
                  <c:v>26410</c:v>
                </c:pt>
                <c:pt idx="34">
                  <c:v>26721</c:v>
                </c:pt>
                <c:pt idx="35">
                  <c:v>26308</c:v>
                </c:pt>
                <c:pt idx="36">
                  <c:v>27662</c:v>
                </c:pt>
                <c:pt idx="37">
                  <c:v>27707</c:v>
                </c:pt>
                <c:pt idx="38">
                  <c:v>28369</c:v>
                </c:pt>
                <c:pt idx="39">
                  <c:v>29168</c:v>
                </c:pt>
                <c:pt idx="40">
                  <c:v>32006</c:v>
                </c:pt>
                <c:pt idx="41">
                  <c:v>34363</c:v>
                </c:pt>
                <c:pt idx="42">
                  <c:v>32427</c:v>
                </c:pt>
                <c:pt idx="43">
                  <c:v>32539</c:v>
                </c:pt>
                <c:pt idx="44">
                  <c:v>33033</c:v>
                </c:pt>
                <c:pt idx="45">
                  <c:v>30927</c:v>
                </c:pt>
                <c:pt idx="46">
                  <c:v>32949</c:v>
                </c:pt>
                <c:pt idx="47">
                  <c:v>32258</c:v>
                </c:pt>
                <c:pt idx="48">
                  <c:v>32261</c:v>
                </c:pt>
                <c:pt idx="49">
                  <c:v>31935</c:v>
                </c:pt>
                <c:pt idx="50">
                  <c:v>32452</c:v>
                </c:pt>
                <c:pt idx="51">
                  <c:v>31925</c:v>
                </c:pt>
                <c:pt idx="52">
                  <c:v>32014</c:v>
                </c:pt>
                <c:pt idx="53">
                  <c:v>32633</c:v>
                </c:pt>
                <c:pt idx="54">
                  <c:v>34112</c:v>
                </c:pt>
                <c:pt idx="55">
                  <c:v>34644</c:v>
                </c:pt>
                <c:pt idx="56">
                  <c:v>34328</c:v>
                </c:pt>
                <c:pt idx="57">
                  <c:v>34691</c:v>
                </c:pt>
                <c:pt idx="58">
                  <c:v>35740</c:v>
                </c:pt>
                <c:pt idx="59">
                  <c:v>36712</c:v>
                </c:pt>
                <c:pt idx="60">
                  <c:v>37104</c:v>
                </c:pt>
                <c:pt idx="61">
                  <c:v>37694</c:v>
                </c:pt>
                <c:pt idx="62">
                  <c:v>37915</c:v>
                </c:pt>
                <c:pt idx="63">
                  <c:v>38587</c:v>
                </c:pt>
                <c:pt idx="64">
                  <c:v>38603</c:v>
                </c:pt>
                <c:pt idx="65">
                  <c:v>38166</c:v>
                </c:pt>
                <c:pt idx="66">
                  <c:v>39482</c:v>
                </c:pt>
                <c:pt idx="67">
                  <c:v>39806</c:v>
                </c:pt>
                <c:pt idx="68">
                  <c:v>38735</c:v>
                </c:pt>
                <c:pt idx="69">
                  <c:v>39816</c:v>
                </c:pt>
                <c:pt idx="70">
                  <c:v>42343</c:v>
                </c:pt>
                <c:pt idx="71">
                  <c:v>42610</c:v>
                </c:pt>
                <c:pt idx="72">
                  <c:v>43478</c:v>
                </c:pt>
                <c:pt idx="73">
                  <c:v>41759</c:v>
                </c:pt>
                <c:pt idx="74">
                  <c:v>42473</c:v>
                </c:pt>
                <c:pt idx="75">
                  <c:v>40370</c:v>
                </c:pt>
                <c:pt idx="76">
                  <c:v>40719</c:v>
                </c:pt>
                <c:pt idx="77">
                  <c:v>40878</c:v>
                </c:pt>
                <c:pt idx="78">
                  <c:v>38968</c:v>
                </c:pt>
                <c:pt idx="79">
                  <c:v>36048</c:v>
                </c:pt>
                <c:pt idx="80">
                  <c:v>41306</c:v>
                </c:pt>
                <c:pt idx="81">
                  <c:v>37221</c:v>
                </c:pt>
                <c:pt idx="82">
                  <c:v>34924</c:v>
                </c:pt>
                <c:pt idx="83">
                  <c:v>35177</c:v>
                </c:pt>
                <c:pt idx="84">
                  <c:v>34026</c:v>
                </c:pt>
                <c:pt idx="85">
                  <c:v>32855</c:v>
                </c:pt>
                <c:pt idx="86">
                  <c:v>33890</c:v>
                </c:pt>
                <c:pt idx="87">
                  <c:v>35720</c:v>
                </c:pt>
                <c:pt idx="88">
                  <c:v>36985</c:v>
                </c:pt>
                <c:pt idx="89">
                  <c:v>38656</c:v>
                </c:pt>
                <c:pt idx="90">
                  <c:v>39935</c:v>
                </c:pt>
                <c:pt idx="91">
                  <c:v>39971</c:v>
                </c:pt>
                <c:pt idx="92">
                  <c:v>39410</c:v>
                </c:pt>
                <c:pt idx="93">
                  <c:v>40733</c:v>
                </c:pt>
                <c:pt idx="94">
                  <c:v>42548</c:v>
                </c:pt>
                <c:pt idx="95">
                  <c:v>44278</c:v>
                </c:pt>
                <c:pt idx="96">
                  <c:v>45758</c:v>
                </c:pt>
                <c:pt idx="97">
                  <c:v>46556</c:v>
                </c:pt>
                <c:pt idx="98">
                  <c:v>43897</c:v>
                </c:pt>
                <c:pt idx="99">
                  <c:v>43530</c:v>
                </c:pt>
                <c:pt idx="100">
                  <c:v>45295</c:v>
                </c:pt>
                <c:pt idx="101">
                  <c:v>45892</c:v>
                </c:pt>
                <c:pt idx="102">
                  <c:v>49506</c:v>
                </c:pt>
                <c:pt idx="103">
                  <c:v>49525</c:v>
                </c:pt>
                <c:pt idx="104">
                  <c:v>49453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3-4D1D-8A52-253C9995703A}"/>
            </c:ext>
          </c:extLst>
        </c:ser>
        <c:ser>
          <c:idx val="1"/>
          <c:order val="1"/>
          <c:tx>
            <c:v>Imports</c:v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'6.1 Data'!$A$506:$A$614</c:f>
              <c:numCache>
                <c:formatCode>mmm\-yy</c:formatCode>
                <c:ptCount val="109"/>
                <c:pt idx="0">
                  <c:v>41456</c:v>
                </c:pt>
                <c:pt idx="1">
                  <c:v>41487</c:v>
                </c:pt>
                <c:pt idx="2">
                  <c:v>41518</c:v>
                </c:pt>
                <c:pt idx="3">
                  <c:v>41548</c:v>
                </c:pt>
                <c:pt idx="4">
                  <c:v>41579</c:v>
                </c:pt>
                <c:pt idx="5">
                  <c:v>41609</c:v>
                </c:pt>
                <c:pt idx="6">
                  <c:v>41640</c:v>
                </c:pt>
                <c:pt idx="7">
                  <c:v>41671</c:v>
                </c:pt>
                <c:pt idx="8">
                  <c:v>41699</c:v>
                </c:pt>
                <c:pt idx="9">
                  <c:v>41730</c:v>
                </c:pt>
                <c:pt idx="10">
                  <c:v>41760</c:v>
                </c:pt>
                <c:pt idx="11">
                  <c:v>41791</c:v>
                </c:pt>
                <c:pt idx="12">
                  <c:v>41821</c:v>
                </c:pt>
                <c:pt idx="13">
                  <c:v>41852</c:v>
                </c:pt>
                <c:pt idx="14">
                  <c:v>41883</c:v>
                </c:pt>
                <c:pt idx="15">
                  <c:v>41913</c:v>
                </c:pt>
                <c:pt idx="16">
                  <c:v>41944</c:v>
                </c:pt>
                <c:pt idx="17">
                  <c:v>41974</c:v>
                </c:pt>
                <c:pt idx="18">
                  <c:v>42005</c:v>
                </c:pt>
                <c:pt idx="19">
                  <c:v>42036</c:v>
                </c:pt>
                <c:pt idx="20">
                  <c:v>42064</c:v>
                </c:pt>
                <c:pt idx="21">
                  <c:v>42095</c:v>
                </c:pt>
                <c:pt idx="22">
                  <c:v>42125</c:v>
                </c:pt>
                <c:pt idx="23">
                  <c:v>42156</c:v>
                </c:pt>
                <c:pt idx="24">
                  <c:v>42186</c:v>
                </c:pt>
                <c:pt idx="25">
                  <c:v>42217</c:v>
                </c:pt>
                <c:pt idx="26">
                  <c:v>42248</c:v>
                </c:pt>
                <c:pt idx="27">
                  <c:v>42278</c:v>
                </c:pt>
                <c:pt idx="28">
                  <c:v>42309</c:v>
                </c:pt>
                <c:pt idx="29">
                  <c:v>42339</c:v>
                </c:pt>
                <c:pt idx="30">
                  <c:v>42370</c:v>
                </c:pt>
                <c:pt idx="31">
                  <c:v>42401</c:v>
                </c:pt>
                <c:pt idx="32">
                  <c:v>42430</c:v>
                </c:pt>
                <c:pt idx="33">
                  <c:v>42461</c:v>
                </c:pt>
                <c:pt idx="34">
                  <c:v>42491</c:v>
                </c:pt>
                <c:pt idx="35">
                  <c:v>42522</c:v>
                </c:pt>
                <c:pt idx="36">
                  <c:v>42552</c:v>
                </c:pt>
                <c:pt idx="37">
                  <c:v>42583</c:v>
                </c:pt>
                <c:pt idx="38">
                  <c:v>42614</c:v>
                </c:pt>
                <c:pt idx="39">
                  <c:v>42644</c:v>
                </c:pt>
                <c:pt idx="40">
                  <c:v>42675</c:v>
                </c:pt>
                <c:pt idx="41">
                  <c:v>42705</c:v>
                </c:pt>
                <c:pt idx="42">
                  <c:v>42736</c:v>
                </c:pt>
                <c:pt idx="43">
                  <c:v>42767</c:v>
                </c:pt>
                <c:pt idx="44">
                  <c:v>42795</c:v>
                </c:pt>
                <c:pt idx="45">
                  <c:v>42826</c:v>
                </c:pt>
                <c:pt idx="46">
                  <c:v>42856</c:v>
                </c:pt>
                <c:pt idx="47">
                  <c:v>42887</c:v>
                </c:pt>
                <c:pt idx="48">
                  <c:v>42917</c:v>
                </c:pt>
                <c:pt idx="49">
                  <c:v>42948</c:v>
                </c:pt>
                <c:pt idx="50">
                  <c:v>42979</c:v>
                </c:pt>
                <c:pt idx="51">
                  <c:v>43009</c:v>
                </c:pt>
                <c:pt idx="52">
                  <c:v>43040</c:v>
                </c:pt>
                <c:pt idx="53">
                  <c:v>43070</c:v>
                </c:pt>
                <c:pt idx="54">
                  <c:v>43101</c:v>
                </c:pt>
                <c:pt idx="55">
                  <c:v>43132</c:v>
                </c:pt>
                <c:pt idx="56">
                  <c:v>43160</c:v>
                </c:pt>
                <c:pt idx="57">
                  <c:v>43191</c:v>
                </c:pt>
                <c:pt idx="58">
                  <c:v>43221</c:v>
                </c:pt>
                <c:pt idx="59">
                  <c:v>43252</c:v>
                </c:pt>
                <c:pt idx="60">
                  <c:v>43282</c:v>
                </c:pt>
                <c:pt idx="61">
                  <c:v>43313</c:v>
                </c:pt>
                <c:pt idx="62">
                  <c:v>43344</c:v>
                </c:pt>
                <c:pt idx="63">
                  <c:v>43374</c:v>
                </c:pt>
                <c:pt idx="64">
                  <c:v>43405</c:v>
                </c:pt>
                <c:pt idx="65">
                  <c:v>43435</c:v>
                </c:pt>
                <c:pt idx="66">
                  <c:v>43466</c:v>
                </c:pt>
                <c:pt idx="67">
                  <c:v>43497</c:v>
                </c:pt>
                <c:pt idx="68">
                  <c:v>43525</c:v>
                </c:pt>
                <c:pt idx="69">
                  <c:v>43556</c:v>
                </c:pt>
                <c:pt idx="70">
                  <c:v>43586</c:v>
                </c:pt>
                <c:pt idx="71">
                  <c:v>43617</c:v>
                </c:pt>
                <c:pt idx="72">
                  <c:v>43647</c:v>
                </c:pt>
                <c:pt idx="73">
                  <c:v>43678</c:v>
                </c:pt>
                <c:pt idx="74">
                  <c:v>43709</c:v>
                </c:pt>
                <c:pt idx="75">
                  <c:v>43739</c:v>
                </c:pt>
                <c:pt idx="76">
                  <c:v>43770</c:v>
                </c:pt>
                <c:pt idx="77">
                  <c:v>43800</c:v>
                </c:pt>
                <c:pt idx="78">
                  <c:v>43831</c:v>
                </c:pt>
                <c:pt idx="79">
                  <c:v>43862</c:v>
                </c:pt>
                <c:pt idx="80">
                  <c:v>43891</c:v>
                </c:pt>
                <c:pt idx="81">
                  <c:v>43922</c:v>
                </c:pt>
                <c:pt idx="82">
                  <c:v>43952</c:v>
                </c:pt>
                <c:pt idx="83">
                  <c:v>43983</c:v>
                </c:pt>
                <c:pt idx="84">
                  <c:v>44013</c:v>
                </c:pt>
                <c:pt idx="85">
                  <c:v>44044</c:v>
                </c:pt>
                <c:pt idx="86">
                  <c:v>44075</c:v>
                </c:pt>
                <c:pt idx="87">
                  <c:v>44105</c:v>
                </c:pt>
                <c:pt idx="88">
                  <c:v>44136</c:v>
                </c:pt>
                <c:pt idx="89">
                  <c:v>44166</c:v>
                </c:pt>
                <c:pt idx="90">
                  <c:v>44197</c:v>
                </c:pt>
                <c:pt idx="91">
                  <c:v>44228</c:v>
                </c:pt>
                <c:pt idx="92">
                  <c:v>44256</c:v>
                </c:pt>
                <c:pt idx="93">
                  <c:v>44287</c:v>
                </c:pt>
                <c:pt idx="94">
                  <c:v>44317</c:v>
                </c:pt>
                <c:pt idx="95">
                  <c:v>44348</c:v>
                </c:pt>
                <c:pt idx="96">
                  <c:v>44378</c:v>
                </c:pt>
                <c:pt idx="97">
                  <c:v>44409</c:v>
                </c:pt>
                <c:pt idx="98">
                  <c:v>44440</c:v>
                </c:pt>
                <c:pt idx="99">
                  <c:v>44470</c:v>
                </c:pt>
                <c:pt idx="100">
                  <c:v>44501</c:v>
                </c:pt>
                <c:pt idx="101">
                  <c:v>44531</c:v>
                </c:pt>
                <c:pt idx="102">
                  <c:v>44562</c:v>
                </c:pt>
                <c:pt idx="103">
                  <c:v>44593</c:v>
                </c:pt>
                <c:pt idx="104">
                  <c:v>44621</c:v>
                </c:pt>
                <c:pt idx="105">
                  <c:v>44652</c:v>
                </c:pt>
                <c:pt idx="106">
                  <c:v>44682</c:v>
                </c:pt>
                <c:pt idx="107">
                  <c:v>44713</c:v>
                </c:pt>
                <c:pt idx="108">
                  <c:v>44743</c:v>
                </c:pt>
              </c:numCache>
            </c:numRef>
          </c:cat>
          <c:val>
            <c:numRef>
              <c:f>'6.1 Data'!$C$506:$C$614</c:f>
              <c:numCache>
                <c:formatCode>General</c:formatCode>
                <c:ptCount val="109"/>
                <c:pt idx="0">
                  <c:v>28223</c:v>
                </c:pt>
                <c:pt idx="1">
                  <c:v>29165</c:v>
                </c:pt>
                <c:pt idx="2">
                  <c:v>28345</c:v>
                </c:pt>
                <c:pt idx="3">
                  <c:v>28183</c:v>
                </c:pt>
                <c:pt idx="4">
                  <c:v>27961</c:v>
                </c:pt>
                <c:pt idx="5">
                  <c:v>28594</c:v>
                </c:pt>
                <c:pt idx="6">
                  <c:v>28546</c:v>
                </c:pt>
                <c:pt idx="7">
                  <c:v>28567</c:v>
                </c:pt>
                <c:pt idx="8">
                  <c:v>28635</c:v>
                </c:pt>
                <c:pt idx="9">
                  <c:v>28563</c:v>
                </c:pt>
                <c:pt idx="10">
                  <c:v>28446</c:v>
                </c:pt>
                <c:pt idx="11">
                  <c:v>28290</c:v>
                </c:pt>
                <c:pt idx="12">
                  <c:v>28224</c:v>
                </c:pt>
                <c:pt idx="13">
                  <c:v>28104</c:v>
                </c:pt>
                <c:pt idx="14">
                  <c:v>29074</c:v>
                </c:pt>
                <c:pt idx="15">
                  <c:v>28548</c:v>
                </c:pt>
                <c:pt idx="16">
                  <c:v>29116</c:v>
                </c:pt>
                <c:pt idx="17">
                  <c:v>28569</c:v>
                </c:pt>
                <c:pt idx="18">
                  <c:v>29095</c:v>
                </c:pt>
                <c:pt idx="19">
                  <c:v>30156</c:v>
                </c:pt>
                <c:pt idx="20">
                  <c:v>29794</c:v>
                </c:pt>
                <c:pt idx="21">
                  <c:v>29579</c:v>
                </c:pt>
                <c:pt idx="22">
                  <c:v>29318</c:v>
                </c:pt>
                <c:pt idx="23">
                  <c:v>30560</c:v>
                </c:pt>
                <c:pt idx="24">
                  <c:v>29896</c:v>
                </c:pt>
                <c:pt idx="25">
                  <c:v>30407</c:v>
                </c:pt>
                <c:pt idx="26">
                  <c:v>31116</c:v>
                </c:pt>
                <c:pt idx="27">
                  <c:v>30965</c:v>
                </c:pt>
                <c:pt idx="28">
                  <c:v>30348</c:v>
                </c:pt>
                <c:pt idx="29">
                  <c:v>29728</c:v>
                </c:pt>
                <c:pt idx="30">
                  <c:v>28811</c:v>
                </c:pt>
                <c:pt idx="31">
                  <c:v>29016</c:v>
                </c:pt>
                <c:pt idx="32">
                  <c:v>29074</c:v>
                </c:pt>
                <c:pt idx="33">
                  <c:v>28216</c:v>
                </c:pt>
                <c:pt idx="34">
                  <c:v>28650</c:v>
                </c:pt>
                <c:pt idx="35">
                  <c:v>29482</c:v>
                </c:pt>
                <c:pt idx="36">
                  <c:v>29174</c:v>
                </c:pt>
                <c:pt idx="37">
                  <c:v>29622</c:v>
                </c:pt>
                <c:pt idx="38">
                  <c:v>29096</c:v>
                </c:pt>
                <c:pt idx="39">
                  <c:v>30189</c:v>
                </c:pt>
                <c:pt idx="40">
                  <c:v>29814</c:v>
                </c:pt>
                <c:pt idx="41">
                  <c:v>30248</c:v>
                </c:pt>
                <c:pt idx="42">
                  <c:v>31551</c:v>
                </c:pt>
                <c:pt idx="43">
                  <c:v>30070</c:v>
                </c:pt>
                <c:pt idx="44">
                  <c:v>31408</c:v>
                </c:pt>
                <c:pt idx="45">
                  <c:v>31007</c:v>
                </c:pt>
                <c:pt idx="46">
                  <c:v>30827</c:v>
                </c:pt>
                <c:pt idx="47">
                  <c:v>31488</c:v>
                </c:pt>
                <c:pt idx="48">
                  <c:v>31556</c:v>
                </c:pt>
                <c:pt idx="49">
                  <c:v>31439</c:v>
                </c:pt>
                <c:pt idx="50">
                  <c:v>31531</c:v>
                </c:pt>
                <c:pt idx="51">
                  <c:v>31494</c:v>
                </c:pt>
                <c:pt idx="52">
                  <c:v>31634</c:v>
                </c:pt>
                <c:pt idx="53">
                  <c:v>34175</c:v>
                </c:pt>
                <c:pt idx="54">
                  <c:v>33495</c:v>
                </c:pt>
                <c:pt idx="55">
                  <c:v>34010</c:v>
                </c:pt>
                <c:pt idx="56">
                  <c:v>34146</c:v>
                </c:pt>
                <c:pt idx="57">
                  <c:v>33434</c:v>
                </c:pt>
                <c:pt idx="58">
                  <c:v>34917</c:v>
                </c:pt>
                <c:pt idx="59">
                  <c:v>35460</c:v>
                </c:pt>
                <c:pt idx="60">
                  <c:v>35039</c:v>
                </c:pt>
                <c:pt idx="61">
                  <c:v>35618</c:v>
                </c:pt>
                <c:pt idx="62">
                  <c:v>35277</c:v>
                </c:pt>
                <c:pt idx="63">
                  <c:v>35862</c:v>
                </c:pt>
                <c:pt idx="64">
                  <c:v>35926</c:v>
                </c:pt>
                <c:pt idx="65">
                  <c:v>33361</c:v>
                </c:pt>
                <c:pt idx="66">
                  <c:v>35496</c:v>
                </c:pt>
                <c:pt idx="67">
                  <c:v>35172</c:v>
                </c:pt>
                <c:pt idx="68">
                  <c:v>34751</c:v>
                </c:pt>
                <c:pt idx="69">
                  <c:v>35248</c:v>
                </c:pt>
                <c:pt idx="70">
                  <c:v>35707</c:v>
                </c:pt>
                <c:pt idx="71">
                  <c:v>34989</c:v>
                </c:pt>
                <c:pt idx="72">
                  <c:v>35219</c:v>
                </c:pt>
                <c:pt idx="73">
                  <c:v>35492</c:v>
                </c:pt>
                <c:pt idx="74">
                  <c:v>36068</c:v>
                </c:pt>
                <c:pt idx="75">
                  <c:v>36173</c:v>
                </c:pt>
                <c:pt idx="76">
                  <c:v>34759</c:v>
                </c:pt>
                <c:pt idx="77">
                  <c:v>35094</c:v>
                </c:pt>
                <c:pt idx="78">
                  <c:v>34173</c:v>
                </c:pt>
                <c:pt idx="79">
                  <c:v>33038</c:v>
                </c:pt>
                <c:pt idx="80">
                  <c:v>30827</c:v>
                </c:pt>
                <c:pt idx="81">
                  <c:v>28947</c:v>
                </c:pt>
                <c:pt idx="82">
                  <c:v>27785</c:v>
                </c:pt>
                <c:pt idx="83">
                  <c:v>28050</c:v>
                </c:pt>
                <c:pt idx="84">
                  <c:v>29538</c:v>
                </c:pt>
                <c:pt idx="85">
                  <c:v>30093</c:v>
                </c:pt>
                <c:pt idx="86">
                  <c:v>28173</c:v>
                </c:pt>
                <c:pt idx="87">
                  <c:v>29144</c:v>
                </c:pt>
                <c:pt idx="88">
                  <c:v>31562</c:v>
                </c:pt>
                <c:pt idx="89">
                  <c:v>30501</c:v>
                </c:pt>
                <c:pt idx="90">
                  <c:v>30191</c:v>
                </c:pt>
                <c:pt idx="91">
                  <c:v>31263</c:v>
                </c:pt>
                <c:pt idx="92">
                  <c:v>32391</c:v>
                </c:pt>
                <c:pt idx="93">
                  <c:v>31492</c:v>
                </c:pt>
                <c:pt idx="94">
                  <c:v>32439</c:v>
                </c:pt>
                <c:pt idx="95">
                  <c:v>32857</c:v>
                </c:pt>
                <c:pt idx="96">
                  <c:v>32965</c:v>
                </c:pt>
                <c:pt idx="97">
                  <c:v>34403</c:v>
                </c:pt>
                <c:pt idx="98">
                  <c:v>33187</c:v>
                </c:pt>
                <c:pt idx="99">
                  <c:v>33035</c:v>
                </c:pt>
                <c:pt idx="100">
                  <c:v>36007</c:v>
                </c:pt>
                <c:pt idx="101">
                  <c:v>37737</c:v>
                </c:pt>
                <c:pt idx="102">
                  <c:v>37099</c:v>
                </c:pt>
                <c:pt idx="103">
                  <c:v>42088</c:v>
                </c:pt>
                <c:pt idx="104">
                  <c:v>40139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3-4D1D-8A52-253C99957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990464"/>
        <c:axId val="172992000"/>
      </c:lineChart>
      <c:dateAx>
        <c:axId val="172990464"/>
        <c:scaling>
          <c:orientation val="minMax"/>
          <c:max val="44742"/>
          <c:min val="41455"/>
        </c:scaling>
        <c:delete val="0"/>
        <c:axPos val="b"/>
        <c:numFmt formatCode="yy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2992000"/>
        <c:crosses val="autoZero"/>
        <c:auto val="0"/>
        <c:lblOffset val="100"/>
        <c:baseTimeUnit val="months"/>
        <c:majorUnit val="12"/>
        <c:majorTimeUnit val="months"/>
        <c:minorUnit val="3"/>
        <c:minorTimeUnit val="months"/>
      </c:dateAx>
      <c:valAx>
        <c:axId val="172992000"/>
        <c:scaling>
          <c:orientation val="minMax"/>
          <c:min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##\ 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29904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916457929705328"/>
          <c:y val="0.75554359219474565"/>
          <c:w val="0.32035231831152949"/>
          <c:h val="9.0517358010661034E-2"/>
        </c:manualLayout>
      </c:layout>
      <c:overlay val="0"/>
      <c:spPr>
        <a:noFill/>
      </c:spPr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0.98425196850393659" l="0.74803149606301289" r="0.74803149606301289" t="0.98425196850393659" header="0.51181102362204722" footer="0.51181102362204722"/>
    <c:pageSetup paperSize="9"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371474</xdr:rowOff>
    </xdr:from>
    <xdr:to>
      <xdr:col>11</xdr:col>
      <xdr:colOff>114299</xdr:colOff>
      <xdr:row>15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12</xdr:col>
          <xdr:colOff>12700</xdr:colOff>
          <xdr:row>49</xdr:row>
          <xdr:rowOff>31750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0.44608</cdr:x>
      <cdr:y>0.33798</cdr:y>
    </cdr:from>
    <cdr:to>
      <cdr:x>0.68137</cdr:x>
      <cdr:y>0.67247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33550" y="923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rba.gov.au/publications/bulletin/index.html" TargetMode="External"/><Relationship Id="rId7" Type="http://schemas.openxmlformats.org/officeDocument/2006/relationships/hyperlink" Target="https://www.abs.gov.au/statistics/economy/international-trade/international-trade-goods-and-services-australia/latest-release" TargetMode="External"/><Relationship Id="rId12" Type="http://schemas.openxmlformats.org/officeDocument/2006/relationships/image" Target="../media/image1.emf"/><Relationship Id="rId2" Type="http://schemas.openxmlformats.org/officeDocument/2006/relationships/hyperlink" Target="https://www.abs.gov.au/ausstats/abs@.nsf/mf/5206.0" TargetMode="External"/><Relationship Id="rId1" Type="http://schemas.openxmlformats.org/officeDocument/2006/relationships/hyperlink" Target="http://www.abs.gov.au/AUSSTATS/abs@.nsf/second+level+view?ReadForm&amp;prodno=5368.0&amp;viewtitle=International%20Trade%20in%20Goods%20and%20Services,%20Australia~Jan%202008~Latest~6/03/2008&amp;&amp;tabname=Past%20Future%20Issues&amp;prodno=5368.0&amp;issue=Jan%202008&amp;num=&amp;view=&amp;" TargetMode="External"/><Relationship Id="rId6" Type="http://schemas.openxmlformats.org/officeDocument/2006/relationships/hyperlink" Target="https://melbourneinstitute.unimelb.edu.au/publications/macroeconomic-reports" TargetMode="External"/><Relationship Id="rId11" Type="http://schemas.openxmlformats.org/officeDocument/2006/relationships/oleObject" Target="../embeddings/Microsoft_Word_97_-_2003_Document.doc"/><Relationship Id="rId5" Type="http://schemas.openxmlformats.org/officeDocument/2006/relationships/hyperlink" Target="http://www.oecd.org/document/18/0,2340,de_2649_201185_20347538_1_1_1_1,00.html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budget.gov.au/2019-20/content/documents.ht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68"/>
  <sheetViews>
    <sheetView tabSelected="1" zoomScaleNormal="100" workbookViewId="0">
      <selection activeCell="S15" sqref="S15"/>
    </sheetView>
  </sheetViews>
  <sheetFormatPr defaultColWidth="9.1796875" defaultRowHeight="13" x14ac:dyDescent="0.3"/>
  <cols>
    <col min="1" max="1" width="12.81640625" style="4" customWidth="1"/>
    <col min="2" max="6" width="10.26953125" style="4" customWidth="1"/>
    <col min="7" max="8" width="1.7265625" style="4" customWidth="1"/>
    <col min="9" max="11" width="8.81640625" style="4" customWidth="1"/>
    <col min="12" max="12" width="1.7265625" style="4" customWidth="1"/>
    <col min="13" max="16384" width="9.1796875" style="4"/>
  </cols>
  <sheetData>
    <row r="1" spans="1:12" ht="29.25" customHeight="1" x14ac:dyDescent="0.55000000000000004">
      <c r="A1" s="27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.75" customHeight="1" x14ac:dyDescent="0.3"/>
    <row r="3" spans="1:12" ht="15.75" customHeight="1" x14ac:dyDescent="0.3"/>
    <row r="4" spans="1:12" ht="15.75" customHeight="1" x14ac:dyDescent="0.3"/>
    <row r="5" spans="1:12" ht="15.75" customHeight="1" x14ac:dyDescent="0.3"/>
    <row r="6" spans="1:12" ht="15.75" customHeight="1" x14ac:dyDescent="0.3"/>
    <row r="7" spans="1:12" ht="15.75" customHeight="1" x14ac:dyDescent="0.3"/>
    <row r="8" spans="1:12" ht="15.75" customHeight="1" x14ac:dyDescent="0.3"/>
    <row r="9" spans="1:12" ht="15.75" customHeight="1" x14ac:dyDescent="0.3"/>
    <row r="10" spans="1:12" ht="15.75" customHeight="1" x14ac:dyDescent="0.3"/>
    <row r="11" spans="1:12" ht="15.75" customHeight="1" x14ac:dyDescent="0.3"/>
    <row r="12" spans="1:12" ht="15.75" customHeight="1" x14ac:dyDescent="0.3"/>
    <row r="13" spans="1:12" ht="15.75" customHeight="1" x14ac:dyDescent="0.3"/>
    <row r="14" spans="1:12" ht="15.75" customHeight="1" x14ac:dyDescent="0.3"/>
    <row r="15" spans="1:12" ht="15.75" customHeight="1" x14ac:dyDescent="0.3"/>
    <row r="16" spans="1:12" ht="15.75" customHeight="1" x14ac:dyDescent="0.3"/>
    <row r="17" spans="1:245" ht="12.75" customHeight="1" x14ac:dyDescent="0.3">
      <c r="A17" s="29" t="s">
        <v>54</v>
      </c>
      <c r="B17" s="30" t="s">
        <v>76</v>
      </c>
      <c r="C17" s="30" t="s">
        <v>77</v>
      </c>
      <c r="D17" s="30" t="s">
        <v>78</v>
      </c>
      <c r="E17" s="30" t="s">
        <v>88</v>
      </c>
      <c r="F17" s="30" t="s">
        <v>89</v>
      </c>
    </row>
    <row r="18" spans="1:245" ht="12.75" customHeight="1" x14ac:dyDescent="0.3">
      <c r="A18" s="31" t="s">
        <v>55</v>
      </c>
      <c r="B18" s="32"/>
      <c r="C18" s="32"/>
      <c r="D18" s="32"/>
      <c r="E18" s="32"/>
      <c r="F18" s="32"/>
    </row>
    <row r="19" spans="1:245" ht="12" customHeight="1" x14ac:dyDescent="0.3">
      <c r="A19" s="1" t="s">
        <v>56</v>
      </c>
      <c r="B19" s="14">
        <f>'6.1 Data'!B554</f>
        <v>32261</v>
      </c>
      <c r="C19" s="14">
        <f>'6.1 Data'!B566</f>
        <v>37104</v>
      </c>
      <c r="D19" s="14">
        <f>'6.1 Data'!B578</f>
        <v>43478</v>
      </c>
      <c r="E19" s="14">
        <f>'6.1 Data'!B590</f>
        <v>34026</v>
      </c>
      <c r="F19" s="14">
        <f>'6.1 Data'!B602</f>
        <v>45758</v>
      </c>
    </row>
    <row r="20" spans="1:245" ht="12" customHeight="1" x14ac:dyDescent="0.3">
      <c r="A20" s="1" t="s">
        <v>57</v>
      </c>
      <c r="B20" s="14">
        <f>'6.1 Data'!B555</f>
        <v>31935</v>
      </c>
      <c r="C20" s="14">
        <f>'6.1 Data'!B567</f>
        <v>37694</v>
      </c>
      <c r="D20" s="14">
        <f>'6.1 Data'!B579</f>
        <v>41759</v>
      </c>
      <c r="E20" s="14">
        <f>'6.1 Data'!B591</f>
        <v>32855</v>
      </c>
      <c r="F20" s="14">
        <f>'6.1 Data'!B603</f>
        <v>46556</v>
      </c>
    </row>
    <row r="21" spans="1:245" ht="12" customHeight="1" x14ac:dyDescent="0.3">
      <c r="A21" s="1" t="s">
        <v>58</v>
      </c>
      <c r="B21" s="14">
        <f>'6.1 Data'!B556</f>
        <v>32452</v>
      </c>
      <c r="C21" s="14">
        <f>'6.1 Data'!B568</f>
        <v>37915</v>
      </c>
      <c r="D21" s="14">
        <f>'6.1 Data'!B580</f>
        <v>42473</v>
      </c>
      <c r="E21" s="14">
        <f>'6.1 Data'!B592</f>
        <v>33890</v>
      </c>
      <c r="F21" s="14">
        <f>'6.1 Data'!B604</f>
        <v>43897</v>
      </c>
    </row>
    <row r="22" spans="1:245" ht="12" customHeight="1" x14ac:dyDescent="0.3">
      <c r="A22" s="1" t="s">
        <v>59</v>
      </c>
      <c r="B22" s="14">
        <f>'6.1 Data'!B557</f>
        <v>31925</v>
      </c>
      <c r="C22" s="14">
        <f>'6.1 Data'!B569</f>
        <v>38587</v>
      </c>
      <c r="D22" s="14">
        <f>'6.1 Data'!B581</f>
        <v>40370</v>
      </c>
      <c r="E22" s="14">
        <f>'6.1 Data'!B593</f>
        <v>35720</v>
      </c>
      <c r="F22" s="14">
        <f>'6.1 Data'!B605</f>
        <v>43530</v>
      </c>
    </row>
    <row r="23" spans="1:245" ht="12" customHeight="1" x14ac:dyDescent="0.3">
      <c r="A23" s="1" t="s">
        <v>60</v>
      </c>
      <c r="B23" s="14">
        <f>'6.1 Data'!B558</f>
        <v>32014</v>
      </c>
      <c r="C23" s="14">
        <f>'6.1 Data'!B570</f>
        <v>38603</v>
      </c>
      <c r="D23" s="14">
        <f>'6.1 Data'!B582</f>
        <v>40719</v>
      </c>
      <c r="E23" s="14">
        <f>'6.1 Data'!B594</f>
        <v>36985</v>
      </c>
      <c r="F23" s="14">
        <f>'6.1 Data'!B606</f>
        <v>45295</v>
      </c>
    </row>
    <row r="24" spans="1:245" ht="12" customHeight="1" x14ac:dyDescent="0.3">
      <c r="A24" s="1" t="s">
        <v>61</v>
      </c>
      <c r="B24" s="14">
        <f>'6.1 Data'!B559</f>
        <v>32633</v>
      </c>
      <c r="C24" s="14">
        <f>'6.1 Data'!B571</f>
        <v>38166</v>
      </c>
      <c r="D24" s="14">
        <f>'6.1 Data'!B583</f>
        <v>40878</v>
      </c>
      <c r="E24" s="14">
        <f>'6.1 Data'!B595</f>
        <v>38656</v>
      </c>
      <c r="F24" s="14">
        <f>'6.1 Data'!B607</f>
        <v>45892</v>
      </c>
    </row>
    <row r="25" spans="1:245" ht="12" customHeight="1" x14ac:dyDescent="0.3">
      <c r="A25" s="15" t="s">
        <v>62</v>
      </c>
      <c r="B25" s="14">
        <f>'6.1 Data'!B560</f>
        <v>34112</v>
      </c>
      <c r="C25" s="14">
        <f>'6.1 Data'!B572</f>
        <v>39482</v>
      </c>
      <c r="D25" s="14">
        <f>'6.1 Data'!B584</f>
        <v>38968</v>
      </c>
      <c r="E25" s="14">
        <f>'6.1 Data'!B596</f>
        <v>39935</v>
      </c>
      <c r="F25" s="14">
        <f>'6.1 Data'!B608</f>
        <v>49506</v>
      </c>
    </row>
    <row r="26" spans="1:245" ht="12" customHeight="1" x14ac:dyDescent="0.3">
      <c r="A26" s="1" t="s">
        <v>63</v>
      </c>
      <c r="B26" s="14">
        <f>'6.1 Data'!B561</f>
        <v>34644</v>
      </c>
      <c r="C26" s="14">
        <f>'6.1 Data'!B573</f>
        <v>39806</v>
      </c>
      <c r="D26" s="14">
        <f>'6.1 Data'!B585</f>
        <v>36048</v>
      </c>
      <c r="E26" s="14">
        <f>'6.1 Data'!B597</f>
        <v>39971</v>
      </c>
      <c r="F26" s="14">
        <f>'6.1 Data'!B609</f>
        <v>49525</v>
      </c>
    </row>
    <row r="27" spans="1:245" ht="12" customHeight="1" x14ac:dyDescent="0.3">
      <c r="A27" s="1" t="s">
        <v>64</v>
      </c>
      <c r="B27" s="14">
        <f>'6.1 Data'!B562</f>
        <v>34328</v>
      </c>
      <c r="C27" s="14">
        <f>'6.1 Data'!B574</f>
        <v>38735</v>
      </c>
      <c r="D27" s="14">
        <f>'6.1 Data'!B586</f>
        <v>41306</v>
      </c>
      <c r="E27" s="14">
        <f>'6.1 Data'!B598</f>
        <v>39410</v>
      </c>
      <c r="F27" s="14">
        <f>'6.1 Data'!B610</f>
        <v>49453</v>
      </c>
    </row>
    <row r="28" spans="1:245" ht="12" customHeight="1" x14ac:dyDescent="0.3">
      <c r="A28" s="1" t="s">
        <v>65</v>
      </c>
      <c r="B28" s="14">
        <f>'6.1 Data'!B563</f>
        <v>34691</v>
      </c>
      <c r="C28" s="14">
        <f>'6.1 Data'!B575</f>
        <v>39816</v>
      </c>
      <c r="D28" s="14">
        <f>'6.1 Data'!B587</f>
        <v>37221</v>
      </c>
      <c r="E28" s="14">
        <f>'6.1 Data'!B599</f>
        <v>40733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</row>
    <row r="29" spans="1:245" ht="12" customHeight="1" x14ac:dyDescent="0.3">
      <c r="A29" s="1" t="s">
        <v>0</v>
      </c>
      <c r="B29" s="14">
        <f>'6.1 Data'!B564</f>
        <v>35740</v>
      </c>
      <c r="C29" s="14">
        <f>'6.1 Data'!B576</f>
        <v>42343</v>
      </c>
      <c r="D29" s="14">
        <f>'6.1 Data'!B588</f>
        <v>34924</v>
      </c>
      <c r="E29" s="14">
        <f>'6.1 Data'!B600</f>
        <v>42548</v>
      </c>
    </row>
    <row r="30" spans="1:245" ht="12" customHeight="1" x14ac:dyDescent="0.3">
      <c r="A30" s="1" t="s">
        <v>66</v>
      </c>
      <c r="B30" s="14">
        <f>'6.1 Data'!B565</f>
        <v>36712</v>
      </c>
      <c r="C30" s="14">
        <f>'6.1 Data'!B577</f>
        <v>42610</v>
      </c>
      <c r="D30" s="14">
        <f>'6.1 Data'!B589</f>
        <v>35177</v>
      </c>
      <c r="E30" s="14">
        <f>'6.1 Data'!B601</f>
        <v>44278</v>
      </c>
    </row>
    <row r="31" spans="1:245" ht="12" customHeight="1" x14ac:dyDescent="0.3">
      <c r="A31" s="1"/>
      <c r="B31" s="14"/>
      <c r="C31" s="16"/>
      <c r="E31" s="14"/>
    </row>
    <row r="32" spans="1:245" ht="12" customHeight="1" x14ac:dyDescent="0.3">
      <c r="A32" s="1" t="s">
        <v>26</v>
      </c>
      <c r="B32" s="14">
        <f>'6.1 Data'!D565</f>
        <v>403391</v>
      </c>
      <c r="C32" s="14">
        <f>'6.1 Data'!D577</f>
        <v>470810</v>
      </c>
      <c r="D32" s="14">
        <f>'6.1 Data'!D589</f>
        <v>475362</v>
      </c>
      <c r="E32" s="14">
        <f>'6.1 Data'!D601</f>
        <v>457163</v>
      </c>
    </row>
    <row r="33" spans="1:13" ht="12" customHeight="1" x14ac:dyDescent="0.3">
      <c r="A33" s="1"/>
      <c r="B33" s="14"/>
      <c r="C33" s="14"/>
      <c r="D33" s="14"/>
      <c r="E33" s="14"/>
      <c r="F33" s="18"/>
    </row>
    <row r="34" spans="1:13" ht="12.75" customHeight="1" x14ac:dyDescent="0.3">
      <c r="A34" s="31" t="s">
        <v>67</v>
      </c>
      <c r="B34" s="32"/>
      <c r="C34" s="32"/>
      <c r="D34" s="32"/>
      <c r="E34" s="32"/>
      <c r="F34" s="33"/>
    </row>
    <row r="35" spans="1:13" ht="12" customHeight="1" x14ac:dyDescent="0.3">
      <c r="A35" s="1" t="s">
        <v>56</v>
      </c>
      <c r="B35" s="14">
        <f>'6.1 Data'!C554</f>
        <v>31556</v>
      </c>
      <c r="C35" s="14">
        <f>'6.1 Data'!C566</f>
        <v>35039</v>
      </c>
      <c r="D35" s="14">
        <f>'6.1 Data'!C578</f>
        <v>35219</v>
      </c>
      <c r="E35" s="14">
        <f>'6.1 Data'!C590</f>
        <v>29538</v>
      </c>
      <c r="F35" s="14">
        <f>'6.1 Data'!C602</f>
        <v>32965</v>
      </c>
    </row>
    <row r="36" spans="1:13" ht="12" customHeight="1" x14ac:dyDescent="0.3">
      <c r="A36" s="1" t="s">
        <v>57</v>
      </c>
      <c r="B36" s="14">
        <f>'6.1 Data'!C555</f>
        <v>31439</v>
      </c>
      <c r="C36" s="14">
        <f>'6.1 Data'!C567</f>
        <v>35618</v>
      </c>
      <c r="D36" s="14">
        <f>'6.1 Data'!C579</f>
        <v>35492</v>
      </c>
      <c r="E36" s="14">
        <f>'6.1 Data'!C591</f>
        <v>30093</v>
      </c>
      <c r="F36" s="14">
        <f>'6.1 Data'!C603</f>
        <v>34403</v>
      </c>
    </row>
    <row r="37" spans="1:13" ht="12" customHeight="1" x14ac:dyDescent="0.3">
      <c r="A37" s="1" t="s">
        <v>58</v>
      </c>
      <c r="B37" s="14">
        <f>'6.1 Data'!C556</f>
        <v>31531</v>
      </c>
      <c r="C37" s="14">
        <f>'6.1 Data'!C568</f>
        <v>35277</v>
      </c>
      <c r="D37" s="14">
        <f>'6.1 Data'!C580</f>
        <v>36068</v>
      </c>
      <c r="E37" s="14">
        <f>'6.1 Data'!C592</f>
        <v>28173</v>
      </c>
      <c r="F37" s="14">
        <f>'6.1 Data'!C604</f>
        <v>33187</v>
      </c>
    </row>
    <row r="38" spans="1:13" ht="12" customHeight="1" x14ac:dyDescent="0.3">
      <c r="A38" s="1" t="s">
        <v>59</v>
      </c>
      <c r="B38" s="14">
        <f>'6.1 Data'!C557</f>
        <v>31494</v>
      </c>
      <c r="C38" s="14">
        <f>'6.1 Data'!C569</f>
        <v>35862</v>
      </c>
      <c r="D38" s="14">
        <f>'6.1 Data'!C581</f>
        <v>36173</v>
      </c>
      <c r="E38" s="14">
        <f>'6.1 Data'!C593</f>
        <v>29144</v>
      </c>
      <c r="F38" s="14">
        <f>'6.1 Data'!C605</f>
        <v>33035</v>
      </c>
      <c r="M38" s="4" t="s">
        <v>79</v>
      </c>
    </row>
    <row r="39" spans="1:13" ht="12" customHeight="1" x14ac:dyDescent="0.3">
      <c r="A39" s="1" t="s">
        <v>60</v>
      </c>
      <c r="B39" s="14">
        <f>'6.1 Data'!C558</f>
        <v>31634</v>
      </c>
      <c r="C39" s="14">
        <f>'6.1 Data'!C570</f>
        <v>35926</v>
      </c>
      <c r="D39" s="14">
        <f>'6.1 Data'!C582</f>
        <v>34759</v>
      </c>
      <c r="E39" s="14">
        <f>'6.1 Data'!C594</f>
        <v>31562</v>
      </c>
      <c r="F39" s="14">
        <f>'6.1 Data'!C606</f>
        <v>36007</v>
      </c>
    </row>
    <row r="40" spans="1:13" ht="12" customHeight="1" x14ac:dyDescent="0.3">
      <c r="A40" s="1" t="s">
        <v>61</v>
      </c>
      <c r="B40" s="14">
        <f>'6.1 Data'!C559</f>
        <v>34175</v>
      </c>
      <c r="C40" s="14">
        <f>'6.1 Data'!C571</f>
        <v>33361</v>
      </c>
      <c r="D40" s="14">
        <f>'6.1 Data'!C583</f>
        <v>35094</v>
      </c>
      <c r="E40" s="14">
        <f>'6.1 Data'!C595</f>
        <v>30501</v>
      </c>
      <c r="F40" s="14">
        <f>'6.1 Data'!C607</f>
        <v>37737</v>
      </c>
    </row>
    <row r="41" spans="1:13" ht="12" customHeight="1" x14ac:dyDescent="0.3">
      <c r="A41" s="15" t="s">
        <v>62</v>
      </c>
      <c r="B41" s="14">
        <f>'6.1 Data'!C560</f>
        <v>33495</v>
      </c>
      <c r="C41" s="14">
        <f>'6.1 Data'!C572</f>
        <v>35496</v>
      </c>
      <c r="D41" s="14">
        <f>'6.1 Data'!C584</f>
        <v>34173</v>
      </c>
      <c r="E41" s="14">
        <f>'6.1 Data'!C596</f>
        <v>30191</v>
      </c>
      <c r="F41" s="14">
        <f>'6.1 Data'!C608</f>
        <v>37099</v>
      </c>
    </row>
    <row r="42" spans="1:13" ht="12" customHeight="1" x14ac:dyDescent="0.3">
      <c r="A42" s="1" t="s">
        <v>63</v>
      </c>
      <c r="B42" s="14">
        <f>'6.1 Data'!C561</f>
        <v>34010</v>
      </c>
      <c r="C42" s="14">
        <f>'6.1 Data'!C573</f>
        <v>35172</v>
      </c>
      <c r="D42" s="14">
        <f>'6.1 Data'!C585</f>
        <v>33038</v>
      </c>
      <c r="E42" s="14">
        <f>'6.1 Data'!C597</f>
        <v>31263</v>
      </c>
      <c r="F42" s="14">
        <f>'6.1 Data'!C609</f>
        <v>42088</v>
      </c>
    </row>
    <row r="43" spans="1:13" ht="12" customHeight="1" x14ac:dyDescent="0.3">
      <c r="A43" s="1" t="s">
        <v>64</v>
      </c>
      <c r="B43" s="14">
        <f>'6.1 Data'!C562</f>
        <v>34146</v>
      </c>
      <c r="C43" s="14">
        <f>'6.1 Data'!C574</f>
        <v>34751</v>
      </c>
      <c r="D43" s="14">
        <f>'6.1 Data'!C586</f>
        <v>30827</v>
      </c>
      <c r="E43" s="14">
        <f>'6.1 Data'!C598</f>
        <v>32391</v>
      </c>
      <c r="F43" s="14">
        <f>'6.1 Data'!C610</f>
        <v>40139</v>
      </c>
    </row>
    <row r="44" spans="1:13" ht="12" customHeight="1" x14ac:dyDescent="0.3">
      <c r="A44" s="1" t="s">
        <v>65</v>
      </c>
      <c r="B44" s="14">
        <f>'6.1 Data'!C563</f>
        <v>33434</v>
      </c>
      <c r="C44" s="14">
        <f>'6.1 Data'!C575</f>
        <v>35248</v>
      </c>
      <c r="D44" s="14">
        <f>'6.1 Data'!C587</f>
        <v>28947</v>
      </c>
      <c r="E44" s="14">
        <f>'6.1 Data'!C599</f>
        <v>31492</v>
      </c>
    </row>
    <row r="45" spans="1:13" ht="12" customHeight="1" x14ac:dyDescent="0.3">
      <c r="A45" s="1" t="s">
        <v>0</v>
      </c>
      <c r="B45" s="14">
        <f>'6.1 Data'!C564</f>
        <v>34917</v>
      </c>
      <c r="C45" s="14">
        <f>'6.1 Data'!C576</f>
        <v>35707</v>
      </c>
      <c r="D45" s="14">
        <f>'6.1 Data'!C588</f>
        <v>27785</v>
      </c>
      <c r="E45" s="14">
        <f>'6.1 Data'!C600</f>
        <v>32439</v>
      </c>
    </row>
    <row r="46" spans="1:13" ht="12" customHeight="1" x14ac:dyDescent="0.3">
      <c r="A46" s="1" t="s">
        <v>66</v>
      </c>
      <c r="B46" s="14">
        <f>'6.1 Data'!C565</f>
        <v>35460</v>
      </c>
      <c r="C46" s="14">
        <f>'6.1 Data'!C577</f>
        <v>34989</v>
      </c>
      <c r="D46" s="14">
        <f>'6.1 Data'!C589</f>
        <v>28050</v>
      </c>
      <c r="E46" s="14">
        <f>'6.1 Data'!C601</f>
        <v>32857</v>
      </c>
    </row>
    <row r="47" spans="1:13" ht="12" customHeight="1" x14ac:dyDescent="0.3">
      <c r="A47" s="1"/>
      <c r="B47" s="14"/>
      <c r="C47" s="14"/>
      <c r="D47" s="14"/>
    </row>
    <row r="48" spans="1:13" ht="12" customHeight="1" x14ac:dyDescent="0.3">
      <c r="A48" s="2" t="str">
        <f>A32</f>
        <v>Annual</v>
      </c>
      <c r="B48" s="14">
        <f>'6.1 Data'!E565*-1</f>
        <v>396345</v>
      </c>
      <c r="C48" s="14">
        <f>'6.1 Data'!E577*-1</f>
        <v>421769</v>
      </c>
      <c r="D48" s="14">
        <f>'6.1 Data'!E589*-1</f>
        <v>398008</v>
      </c>
      <c r="E48" s="14">
        <f>'6.1 Data'!E601*-1</f>
        <v>368123</v>
      </c>
    </row>
    <row r="49" spans="1:10" ht="12" customHeight="1" thickBot="1" x14ac:dyDescent="0.35">
      <c r="A49" s="25"/>
      <c r="B49" s="26"/>
      <c r="C49" s="26"/>
      <c r="D49" s="26"/>
      <c r="E49" s="26"/>
      <c r="F49" s="26"/>
    </row>
    <row r="50" spans="1:10" ht="12" customHeight="1" x14ac:dyDescent="0.3">
      <c r="A50" s="3"/>
      <c r="B50" s="1"/>
      <c r="C50" s="1"/>
      <c r="D50" s="1"/>
      <c r="E50" s="1"/>
      <c r="F50" s="1"/>
    </row>
    <row r="51" spans="1:10" ht="12" customHeight="1" x14ac:dyDescent="0.3">
      <c r="A51" s="19" t="s">
        <v>68</v>
      </c>
      <c r="B51" s="1"/>
      <c r="C51" s="1"/>
      <c r="D51" s="1"/>
      <c r="E51" s="1"/>
      <c r="F51" s="1"/>
      <c r="I51" s="20" t="s">
        <v>69</v>
      </c>
    </row>
    <row r="52" spans="1:10" ht="12" customHeight="1" x14ac:dyDescent="0.3">
      <c r="B52" s="1"/>
      <c r="C52" s="1"/>
      <c r="D52" s="1"/>
      <c r="E52" s="1"/>
      <c r="F52" s="1"/>
      <c r="I52" s="36" t="s">
        <v>91</v>
      </c>
      <c r="J52" s="36"/>
    </row>
    <row r="53" spans="1:10" ht="12" customHeight="1" x14ac:dyDescent="0.3">
      <c r="A53" s="23" t="s">
        <v>81</v>
      </c>
    </row>
    <row r="54" spans="1:10" ht="12" customHeight="1" x14ac:dyDescent="0.3">
      <c r="A54" s="24" t="s">
        <v>90</v>
      </c>
      <c r="B54" s="21"/>
      <c r="C54" s="21"/>
      <c r="D54" s="21"/>
      <c r="E54" s="21"/>
      <c r="F54" s="22"/>
    </row>
    <row r="55" spans="1:10" ht="12" customHeight="1" x14ac:dyDescent="0.3"/>
    <row r="56" spans="1:10" ht="12" customHeight="1" x14ac:dyDescent="0.3">
      <c r="A56" s="23" t="s">
        <v>80</v>
      </c>
    </row>
    <row r="57" spans="1:10" ht="12" customHeight="1" x14ac:dyDescent="0.3">
      <c r="A57" s="24" t="s">
        <v>86</v>
      </c>
    </row>
    <row r="58" spans="1:10" ht="12" customHeight="1" x14ac:dyDescent="0.3">
      <c r="A58" s="24" t="s">
        <v>82</v>
      </c>
    </row>
    <row r="59" spans="1:10" ht="12" customHeight="1" x14ac:dyDescent="0.3">
      <c r="A59" s="24" t="s">
        <v>83</v>
      </c>
    </row>
    <row r="60" spans="1:10" ht="12" customHeight="1" x14ac:dyDescent="0.3">
      <c r="A60" s="24" t="s">
        <v>84</v>
      </c>
    </row>
    <row r="61" spans="1:10" ht="12" customHeight="1" x14ac:dyDescent="0.3">
      <c r="A61" s="24" t="s">
        <v>85</v>
      </c>
    </row>
    <row r="62" spans="1:10" ht="12" customHeight="1" x14ac:dyDescent="0.3"/>
    <row r="63" spans="1:10" ht="12" customHeight="1" x14ac:dyDescent="0.3"/>
    <row r="64" spans="1:10" ht="12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</sheetData>
  <mergeCells count="1">
    <mergeCell ref="I52:J52"/>
  </mergeCells>
  <hyperlinks>
    <hyperlink ref="A54:E54" r:id="rId1" display="Source: ABS, International trade in goods and services, Cat. no. 5368.0" xr:uid="{00000000-0004-0000-0000-000000000000}"/>
    <hyperlink ref="A57" r:id="rId2" xr:uid="{00000000-0004-0000-0000-000001000000}"/>
    <hyperlink ref="A58" r:id="rId3" xr:uid="{00000000-0004-0000-0000-000002000000}"/>
    <hyperlink ref="A59" r:id="rId4" xr:uid="{00000000-0004-0000-0000-000003000000}"/>
    <hyperlink ref="A60" r:id="rId5" xr:uid="{00000000-0004-0000-0000-000004000000}"/>
    <hyperlink ref="A61" r:id="rId6" xr:uid="{00000000-0004-0000-0000-000005000000}"/>
    <hyperlink ref="A54" r:id="rId7" xr:uid="{FE65030E-AF57-4CF9-A458-B434BD5C915C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8"/>
  <headerFooter alignWithMargins="0">
    <oddFooter>&amp;L&amp;"Times New Roman,Regular"&amp;12 30&amp;R&amp;"Times New Roman,Italic"&amp;12Monthly statistical bulletin</oddFooter>
  </headerFooter>
  <rowBreaks count="1" manualBreakCount="1">
    <brk id="61" max="16383" man="1"/>
  </rowBreaks>
  <colBreaks count="1" manualBreakCount="1">
    <brk id="12" max="1048575" man="1"/>
  </colBreaks>
  <drawing r:id="rId9"/>
  <legacyDrawing r:id="rId10"/>
  <oleObjects>
    <mc:AlternateContent xmlns:mc="http://schemas.openxmlformats.org/markup-compatibility/2006">
      <mc:Choice Requires="x14">
        <oleObject progId="Word.Document.8" shapeId="4097" r:id="rId11">
          <objectPr defaultSize="0" r:id="rId12">
            <anchor moveWithCells="1">
              <from>
                <xdr:col>7</xdr:col>
                <xdr:colOff>0</xdr:colOff>
                <xdr:row>16</xdr:row>
                <xdr:rowOff>0</xdr:rowOff>
              </from>
              <to>
                <xdr:col>12</xdr:col>
                <xdr:colOff>12700</xdr:colOff>
                <xdr:row>49</xdr:row>
                <xdr:rowOff>31750</xdr:rowOff>
              </to>
            </anchor>
          </objectPr>
        </oleObject>
      </mc:Choice>
      <mc:Fallback>
        <oleObject progId="Word.Document.8" shapeId="4097" r:id="rId1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614"/>
  <sheetViews>
    <sheetView workbookViewId="0">
      <pane ySplit="1" topLeftCell="A598" activePane="bottomLeft" state="frozenSplit"/>
      <selection activeCell="H36" sqref="H36"/>
      <selection pane="bottomLeft" activeCell="C609" sqref="C609:C610"/>
    </sheetView>
  </sheetViews>
  <sheetFormatPr defaultColWidth="9.1796875" defaultRowHeight="12" x14ac:dyDescent="0.3"/>
  <cols>
    <col min="1" max="1" width="9.1796875" style="7"/>
    <col min="2" max="2" width="16.81640625" style="7" bestFit="1" customWidth="1"/>
    <col min="3" max="3" width="11.1796875" style="7" customWidth="1"/>
    <col min="4" max="5" width="9.1796875" style="7"/>
    <col min="6" max="6" width="9.1796875" style="12"/>
    <col min="7" max="7" width="4.1796875" style="7" customWidth="1"/>
    <col min="8" max="8" width="21" style="7" customWidth="1"/>
    <col min="9" max="9" width="7" style="7" customWidth="1"/>
    <col min="10" max="10" width="13.81640625" style="7" customWidth="1"/>
    <col min="11" max="11" width="12.7265625" style="7" customWidth="1"/>
    <col min="12" max="16384" width="9.1796875" style="7"/>
  </cols>
  <sheetData>
    <row r="1" spans="1:15" s="5" customFormat="1" ht="84.75" customHeight="1" x14ac:dyDescent="0.3">
      <c r="B1" s="11" t="s">
        <v>72</v>
      </c>
      <c r="C1" s="11" t="s">
        <v>40</v>
      </c>
      <c r="D1" s="11" t="s">
        <v>37</v>
      </c>
      <c r="E1" s="11" t="s">
        <v>38</v>
      </c>
      <c r="F1" s="11" t="s">
        <v>39</v>
      </c>
      <c r="H1" s="11" t="s">
        <v>50</v>
      </c>
      <c r="J1" s="11" t="s">
        <v>51</v>
      </c>
      <c r="K1" s="11" t="s">
        <v>52</v>
      </c>
      <c r="N1" s="5" t="s">
        <v>70</v>
      </c>
      <c r="O1" s="5" t="s">
        <v>71</v>
      </c>
    </row>
    <row r="2" spans="1:15" x14ac:dyDescent="0.3">
      <c r="A2" s="6">
        <v>26115</v>
      </c>
      <c r="B2" s="37">
        <v>499</v>
      </c>
      <c r="C2" s="7">
        <f t="shared" ref="C2:C65" si="0">IF(OR(H2=0,H2=" ")," ",H2*(-1))</f>
        <v>465</v>
      </c>
      <c r="D2" s="10"/>
      <c r="E2" s="10"/>
      <c r="H2" s="38">
        <v>-465</v>
      </c>
      <c r="J2" s="34">
        <v>476</v>
      </c>
      <c r="K2" s="35">
        <v>-475</v>
      </c>
      <c r="M2" s="8"/>
      <c r="N2" s="8"/>
    </row>
    <row r="3" spans="1:15" x14ac:dyDescent="0.3">
      <c r="A3" s="6">
        <v>26146</v>
      </c>
      <c r="B3" s="37">
        <v>478</v>
      </c>
      <c r="C3" s="7">
        <f t="shared" si="0"/>
        <v>465</v>
      </c>
      <c r="H3" s="38">
        <v>-465</v>
      </c>
      <c r="J3" s="34">
        <v>482</v>
      </c>
      <c r="K3" s="35">
        <v>-497</v>
      </c>
      <c r="M3" s="8"/>
      <c r="N3" s="8"/>
    </row>
    <row r="4" spans="1:15" x14ac:dyDescent="0.3">
      <c r="A4" s="6">
        <v>26177</v>
      </c>
      <c r="B4" s="37">
        <v>460</v>
      </c>
      <c r="C4" s="7">
        <f t="shared" si="0"/>
        <v>448</v>
      </c>
      <c r="H4" s="38">
        <v>-448</v>
      </c>
      <c r="J4" s="34">
        <v>463</v>
      </c>
      <c r="K4" s="35">
        <v>-453</v>
      </c>
      <c r="M4" s="8"/>
      <c r="N4" s="8"/>
    </row>
    <row r="5" spans="1:15" x14ac:dyDescent="0.3">
      <c r="A5" s="6">
        <v>26207</v>
      </c>
      <c r="B5" s="37">
        <v>435</v>
      </c>
      <c r="C5" s="7">
        <f t="shared" si="0"/>
        <v>468</v>
      </c>
      <c r="H5" s="38">
        <v>-468</v>
      </c>
      <c r="J5" s="34">
        <v>439</v>
      </c>
      <c r="K5" s="35">
        <v>-479</v>
      </c>
      <c r="M5" s="8"/>
      <c r="N5" s="8"/>
    </row>
    <row r="6" spans="1:15" x14ac:dyDescent="0.3">
      <c r="A6" s="6">
        <v>26238</v>
      </c>
      <c r="B6" s="37">
        <v>455</v>
      </c>
      <c r="C6" s="7">
        <f t="shared" si="0"/>
        <v>435</v>
      </c>
      <c r="H6" s="38">
        <v>-435</v>
      </c>
      <c r="J6" s="34">
        <v>463</v>
      </c>
      <c r="K6" s="35">
        <v>-433</v>
      </c>
      <c r="M6" s="8"/>
      <c r="N6" s="8"/>
    </row>
    <row r="7" spans="1:15" x14ac:dyDescent="0.3">
      <c r="A7" s="6">
        <v>26268</v>
      </c>
      <c r="B7" s="37">
        <v>454</v>
      </c>
      <c r="C7" s="7">
        <f t="shared" si="0"/>
        <v>458</v>
      </c>
      <c r="H7" s="38">
        <v>-458</v>
      </c>
      <c r="J7" s="34">
        <v>458</v>
      </c>
      <c r="K7" s="35">
        <v>-458</v>
      </c>
      <c r="M7" s="8"/>
      <c r="N7" s="8"/>
    </row>
    <row r="8" spans="1:15" x14ac:dyDescent="0.3">
      <c r="A8" s="6">
        <v>26299</v>
      </c>
      <c r="B8" s="37">
        <v>457</v>
      </c>
      <c r="C8" s="7">
        <f t="shared" si="0"/>
        <v>437</v>
      </c>
      <c r="H8" s="38">
        <v>-437</v>
      </c>
      <c r="J8" s="34">
        <v>453</v>
      </c>
      <c r="K8" s="35">
        <v>-438</v>
      </c>
      <c r="M8" s="8"/>
      <c r="N8" s="8"/>
    </row>
    <row r="9" spans="1:15" x14ac:dyDescent="0.3">
      <c r="A9" s="6">
        <v>26330</v>
      </c>
      <c r="B9" s="37">
        <v>464</v>
      </c>
      <c r="C9" s="7">
        <f t="shared" si="0"/>
        <v>438</v>
      </c>
      <c r="H9" s="38">
        <v>-438</v>
      </c>
      <c r="J9" s="34">
        <v>456</v>
      </c>
      <c r="K9" s="35">
        <v>-433</v>
      </c>
      <c r="M9" s="8"/>
      <c r="N9" s="8"/>
    </row>
    <row r="10" spans="1:15" x14ac:dyDescent="0.3">
      <c r="A10" s="6">
        <v>26359</v>
      </c>
      <c r="B10" s="37">
        <v>500</v>
      </c>
      <c r="C10" s="7">
        <f t="shared" si="0"/>
        <v>439</v>
      </c>
      <c r="H10" s="38">
        <v>-439</v>
      </c>
      <c r="J10" s="34">
        <v>501</v>
      </c>
      <c r="K10" s="35">
        <v>-432</v>
      </c>
      <c r="M10" s="8"/>
      <c r="N10" s="8"/>
    </row>
    <row r="11" spans="1:15" x14ac:dyDescent="0.3">
      <c r="A11" s="6">
        <v>26390</v>
      </c>
      <c r="B11" s="37">
        <v>511</v>
      </c>
      <c r="C11" s="7">
        <f t="shared" si="0"/>
        <v>441</v>
      </c>
      <c r="H11" s="38">
        <v>-441</v>
      </c>
      <c r="J11" s="34">
        <v>475</v>
      </c>
      <c r="K11" s="35">
        <v>-407</v>
      </c>
      <c r="M11" s="8"/>
      <c r="N11" s="8"/>
    </row>
    <row r="12" spans="1:15" x14ac:dyDescent="0.3">
      <c r="A12" s="6">
        <v>26420</v>
      </c>
      <c r="B12" s="37">
        <v>519</v>
      </c>
      <c r="C12" s="7">
        <f t="shared" si="0"/>
        <v>393</v>
      </c>
      <c r="H12" s="38">
        <v>-393</v>
      </c>
      <c r="J12" s="34">
        <v>553</v>
      </c>
      <c r="K12" s="35">
        <v>-420</v>
      </c>
      <c r="M12" s="8"/>
      <c r="N12" s="8"/>
    </row>
    <row r="13" spans="1:15" x14ac:dyDescent="0.3">
      <c r="A13" s="6">
        <v>26451</v>
      </c>
      <c r="B13" s="37">
        <v>490</v>
      </c>
      <c r="C13" s="7">
        <f t="shared" si="0"/>
        <v>428</v>
      </c>
      <c r="D13" s="10">
        <f>IF(OR(J13=0,J13=" ")," ",SUM(J2:J13))</f>
        <v>5704</v>
      </c>
      <c r="E13" s="10">
        <f>IF(OR(K13=0,K13=" ")," ",SUM(K2:K13)*-1)</f>
        <v>5325</v>
      </c>
      <c r="F13" s="12" t="s">
        <v>1</v>
      </c>
      <c r="H13" s="38">
        <v>-428</v>
      </c>
      <c r="J13" s="34">
        <v>485</v>
      </c>
      <c r="K13" s="35">
        <v>-400</v>
      </c>
      <c r="M13" s="8"/>
      <c r="N13" s="8"/>
    </row>
    <row r="14" spans="1:15" x14ac:dyDescent="0.3">
      <c r="A14" s="6">
        <v>26481</v>
      </c>
      <c r="B14" s="37">
        <v>477</v>
      </c>
      <c r="C14" s="7">
        <f t="shared" si="0"/>
        <v>412</v>
      </c>
      <c r="D14" s="10"/>
      <c r="E14" s="10"/>
      <c r="H14" s="38">
        <v>-412</v>
      </c>
      <c r="J14" s="34">
        <v>458</v>
      </c>
      <c r="K14" s="35">
        <v>-412</v>
      </c>
      <c r="M14" s="8"/>
      <c r="N14" s="8"/>
    </row>
    <row r="15" spans="1:15" x14ac:dyDescent="0.3">
      <c r="A15" s="6">
        <v>26512</v>
      </c>
      <c r="B15" s="37">
        <v>527</v>
      </c>
      <c r="C15" s="7">
        <f t="shared" si="0"/>
        <v>418</v>
      </c>
      <c r="D15" s="10"/>
      <c r="E15" s="10"/>
      <c r="H15" s="38">
        <v>-418</v>
      </c>
      <c r="J15" s="34">
        <v>556</v>
      </c>
      <c r="K15" s="35">
        <v>-464</v>
      </c>
      <c r="M15" s="8"/>
      <c r="N15" s="8"/>
    </row>
    <row r="16" spans="1:15" x14ac:dyDescent="0.3">
      <c r="A16" s="6">
        <v>26543</v>
      </c>
      <c r="B16" s="37">
        <v>560</v>
      </c>
      <c r="C16" s="7">
        <f t="shared" si="0"/>
        <v>405</v>
      </c>
      <c r="D16" s="10"/>
      <c r="E16" s="10"/>
      <c r="H16" s="38">
        <v>-405</v>
      </c>
      <c r="J16" s="34">
        <v>550</v>
      </c>
      <c r="K16" s="35">
        <v>-394</v>
      </c>
      <c r="M16" s="8"/>
      <c r="N16" s="8"/>
    </row>
    <row r="17" spans="1:14" x14ac:dyDescent="0.3">
      <c r="A17" s="6">
        <v>26573</v>
      </c>
      <c r="B17" s="37">
        <v>569</v>
      </c>
      <c r="C17" s="7">
        <f t="shared" si="0"/>
        <v>438</v>
      </c>
      <c r="D17" s="10"/>
      <c r="E17" s="10"/>
      <c r="H17" s="38">
        <v>-438</v>
      </c>
      <c r="J17" s="34">
        <v>579</v>
      </c>
      <c r="K17" s="35">
        <v>-458</v>
      </c>
      <c r="M17" s="8"/>
      <c r="N17" s="8"/>
    </row>
    <row r="18" spans="1:14" x14ac:dyDescent="0.3">
      <c r="A18" s="6">
        <v>26604</v>
      </c>
      <c r="B18" s="37">
        <v>587</v>
      </c>
      <c r="C18" s="7">
        <f t="shared" si="0"/>
        <v>461</v>
      </c>
      <c r="D18" s="10"/>
      <c r="E18" s="10"/>
      <c r="H18" s="38">
        <v>-461</v>
      </c>
      <c r="J18" s="34">
        <v>609</v>
      </c>
      <c r="K18" s="35">
        <v>-466</v>
      </c>
      <c r="M18" s="8"/>
      <c r="N18" s="8"/>
    </row>
    <row r="19" spans="1:14" x14ac:dyDescent="0.3">
      <c r="A19" s="6">
        <v>26634</v>
      </c>
      <c r="B19" s="37">
        <v>589</v>
      </c>
      <c r="C19" s="7">
        <f t="shared" si="0"/>
        <v>440</v>
      </c>
      <c r="D19" s="10"/>
      <c r="E19" s="10"/>
      <c r="H19" s="38">
        <v>-440</v>
      </c>
      <c r="J19" s="34">
        <v>571</v>
      </c>
      <c r="K19" s="35">
        <v>-429</v>
      </c>
      <c r="M19" s="8"/>
      <c r="N19" s="8"/>
    </row>
    <row r="20" spans="1:14" x14ac:dyDescent="0.3">
      <c r="A20" s="6">
        <v>26665</v>
      </c>
      <c r="B20" s="37">
        <v>638</v>
      </c>
      <c r="C20" s="7">
        <f t="shared" si="0"/>
        <v>467</v>
      </c>
      <c r="D20" s="10"/>
      <c r="E20" s="10"/>
      <c r="H20" s="38">
        <v>-467</v>
      </c>
      <c r="J20" s="34">
        <v>668</v>
      </c>
      <c r="K20" s="35">
        <v>-490</v>
      </c>
      <c r="M20" s="8"/>
      <c r="N20" s="8"/>
    </row>
    <row r="21" spans="1:14" x14ac:dyDescent="0.3">
      <c r="A21" s="6">
        <v>26696</v>
      </c>
      <c r="B21" s="37">
        <v>607</v>
      </c>
      <c r="C21" s="7">
        <f t="shared" si="0"/>
        <v>483</v>
      </c>
      <c r="D21" s="10"/>
      <c r="E21" s="10"/>
      <c r="H21" s="38">
        <v>-483</v>
      </c>
      <c r="J21" s="34">
        <v>584</v>
      </c>
      <c r="K21" s="35">
        <v>-452</v>
      </c>
      <c r="M21" s="8"/>
      <c r="N21" s="8"/>
    </row>
    <row r="22" spans="1:14" x14ac:dyDescent="0.3">
      <c r="A22" s="6">
        <v>26724</v>
      </c>
      <c r="B22" s="37">
        <v>631</v>
      </c>
      <c r="C22" s="7">
        <f t="shared" si="0"/>
        <v>478</v>
      </c>
      <c r="D22" s="10"/>
      <c r="E22" s="10"/>
      <c r="H22" s="38">
        <v>-478</v>
      </c>
      <c r="J22" s="34">
        <v>619</v>
      </c>
      <c r="K22" s="35">
        <v>-460</v>
      </c>
      <c r="M22" s="8"/>
      <c r="N22" s="8"/>
    </row>
    <row r="23" spans="1:14" x14ac:dyDescent="0.3">
      <c r="A23" s="6">
        <v>26755</v>
      </c>
      <c r="B23" s="37">
        <v>586</v>
      </c>
      <c r="C23" s="7">
        <f t="shared" si="0"/>
        <v>461</v>
      </c>
      <c r="D23" s="10"/>
      <c r="E23" s="10"/>
      <c r="H23" s="38">
        <v>-461</v>
      </c>
      <c r="J23" s="34">
        <v>545</v>
      </c>
      <c r="K23" s="35">
        <v>-423</v>
      </c>
      <c r="M23" s="8"/>
      <c r="N23" s="8"/>
    </row>
    <row r="24" spans="1:14" x14ac:dyDescent="0.3">
      <c r="A24" s="6">
        <v>26785</v>
      </c>
      <c r="B24" s="37">
        <v>624</v>
      </c>
      <c r="C24" s="7">
        <f t="shared" si="0"/>
        <v>496</v>
      </c>
      <c r="D24" s="10"/>
      <c r="E24" s="10"/>
      <c r="H24" s="38">
        <v>-496</v>
      </c>
      <c r="J24" s="34">
        <v>669</v>
      </c>
      <c r="K24" s="35">
        <v>-546</v>
      </c>
      <c r="M24" s="8"/>
      <c r="N24" s="8"/>
    </row>
    <row r="25" spans="1:14" x14ac:dyDescent="0.3">
      <c r="A25" s="6">
        <v>26816</v>
      </c>
      <c r="B25" s="37">
        <v>638</v>
      </c>
      <c r="C25" s="7">
        <f t="shared" si="0"/>
        <v>532</v>
      </c>
      <c r="D25" s="10">
        <f>IF(OR(J25=0,J25=" ")," ",SUM(J14:J25))</f>
        <v>7040</v>
      </c>
      <c r="E25" s="10">
        <f>IF(OR(K25=0,K25=" ")," ",SUM(K14:K25)*-1)</f>
        <v>5481</v>
      </c>
      <c r="F25" s="12" t="s">
        <v>2</v>
      </c>
      <c r="H25" s="38">
        <v>-532</v>
      </c>
      <c r="J25" s="34">
        <v>632</v>
      </c>
      <c r="K25" s="35">
        <v>-487</v>
      </c>
      <c r="M25" s="8"/>
      <c r="N25" s="8"/>
    </row>
    <row r="26" spans="1:14" x14ac:dyDescent="0.3">
      <c r="A26" s="6">
        <v>26846</v>
      </c>
      <c r="B26" s="37">
        <v>620</v>
      </c>
      <c r="C26" s="7">
        <f t="shared" si="0"/>
        <v>549</v>
      </c>
      <c r="D26" s="10"/>
      <c r="E26" s="10"/>
      <c r="H26" s="38">
        <v>-549</v>
      </c>
      <c r="J26" s="34">
        <v>599</v>
      </c>
      <c r="K26" s="35">
        <v>-571</v>
      </c>
      <c r="M26" s="8"/>
      <c r="N26" s="8"/>
    </row>
    <row r="27" spans="1:14" x14ac:dyDescent="0.3">
      <c r="A27" s="6">
        <v>26877</v>
      </c>
      <c r="B27" s="37">
        <v>626</v>
      </c>
      <c r="C27" s="7">
        <f t="shared" si="0"/>
        <v>525</v>
      </c>
      <c r="D27" s="10"/>
      <c r="E27" s="10"/>
      <c r="H27" s="38">
        <v>-525</v>
      </c>
      <c r="J27" s="34">
        <v>652</v>
      </c>
      <c r="K27" s="35">
        <v>-564</v>
      </c>
      <c r="M27" s="8"/>
      <c r="N27" s="8"/>
    </row>
    <row r="28" spans="1:14" x14ac:dyDescent="0.3">
      <c r="A28" s="6">
        <v>26908</v>
      </c>
      <c r="B28" s="37">
        <v>636</v>
      </c>
      <c r="C28" s="7">
        <f t="shared" si="0"/>
        <v>581</v>
      </c>
      <c r="D28" s="10"/>
      <c r="E28" s="10"/>
      <c r="H28" s="38">
        <v>-581</v>
      </c>
      <c r="J28" s="34">
        <v>620</v>
      </c>
      <c r="K28" s="35">
        <v>-574</v>
      </c>
      <c r="M28" s="8"/>
      <c r="N28" s="8"/>
    </row>
    <row r="29" spans="1:14" x14ac:dyDescent="0.3">
      <c r="A29" s="6">
        <v>26938</v>
      </c>
      <c r="B29" s="37">
        <v>668</v>
      </c>
      <c r="C29" s="7">
        <f t="shared" si="0"/>
        <v>567</v>
      </c>
      <c r="D29" s="10"/>
      <c r="E29" s="10"/>
      <c r="H29" s="38">
        <v>-567</v>
      </c>
      <c r="J29" s="34">
        <v>706</v>
      </c>
      <c r="K29" s="35">
        <v>-595</v>
      </c>
      <c r="M29" s="8"/>
      <c r="N29" s="8"/>
    </row>
    <row r="30" spans="1:14" x14ac:dyDescent="0.3">
      <c r="A30" s="6">
        <v>26969</v>
      </c>
      <c r="B30" s="37">
        <v>652</v>
      </c>
      <c r="C30" s="7">
        <f t="shared" si="0"/>
        <v>609</v>
      </c>
      <c r="D30" s="10"/>
      <c r="E30" s="10"/>
      <c r="H30" s="38">
        <v>-609</v>
      </c>
      <c r="J30" s="34">
        <v>653</v>
      </c>
      <c r="K30" s="35">
        <v>-605</v>
      </c>
      <c r="M30" s="8"/>
      <c r="N30" s="8"/>
    </row>
    <row r="31" spans="1:14" x14ac:dyDescent="0.3">
      <c r="A31" s="6">
        <v>26999</v>
      </c>
      <c r="B31" s="37">
        <v>648</v>
      </c>
      <c r="C31" s="7">
        <f t="shared" si="0"/>
        <v>654</v>
      </c>
      <c r="D31" s="10"/>
      <c r="E31" s="10"/>
      <c r="H31" s="38">
        <v>-654</v>
      </c>
      <c r="J31" s="34">
        <v>629</v>
      </c>
      <c r="K31" s="35">
        <v>-622</v>
      </c>
      <c r="M31" s="8"/>
      <c r="N31" s="8"/>
    </row>
    <row r="32" spans="1:14" x14ac:dyDescent="0.3">
      <c r="A32" s="6">
        <v>27030</v>
      </c>
      <c r="B32" s="37">
        <v>634</v>
      </c>
      <c r="C32" s="7">
        <f t="shared" si="0"/>
        <v>621</v>
      </c>
      <c r="D32" s="10"/>
      <c r="E32" s="10"/>
      <c r="H32" s="38">
        <v>-621</v>
      </c>
      <c r="J32" s="34">
        <v>666</v>
      </c>
      <c r="K32" s="35">
        <v>-672</v>
      </c>
      <c r="M32" s="8"/>
      <c r="N32" s="8"/>
    </row>
    <row r="33" spans="1:14" x14ac:dyDescent="0.3">
      <c r="A33" s="6">
        <v>27061</v>
      </c>
      <c r="B33" s="37">
        <v>704</v>
      </c>
      <c r="C33" s="7">
        <f t="shared" si="0"/>
        <v>709</v>
      </c>
      <c r="D33" s="10"/>
      <c r="E33" s="10"/>
      <c r="H33" s="38">
        <v>-709</v>
      </c>
      <c r="J33" s="34">
        <v>681</v>
      </c>
      <c r="K33" s="35">
        <v>-661</v>
      </c>
      <c r="M33" s="8"/>
      <c r="N33" s="8"/>
    </row>
    <row r="34" spans="1:14" x14ac:dyDescent="0.3">
      <c r="A34" s="6">
        <v>27089</v>
      </c>
      <c r="B34" s="37">
        <v>624</v>
      </c>
      <c r="C34" s="7">
        <f t="shared" si="0"/>
        <v>738</v>
      </c>
      <c r="D34" s="10"/>
      <c r="E34" s="10"/>
      <c r="H34" s="38">
        <v>-738</v>
      </c>
      <c r="J34" s="34">
        <v>611</v>
      </c>
      <c r="K34" s="35">
        <v>-707</v>
      </c>
      <c r="M34" s="8"/>
      <c r="N34" s="8"/>
    </row>
    <row r="35" spans="1:14" x14ac:dyDescent="0.3">
      <c r="A35" s="6">
        <v>27120</v>
      </c>
      <c r="B35" s="37">
        <v>628</v>
      </c>
      <c r="C35" s="7">
        <f t="shared" si="0"/>
        <v>779</v>
      </c>
      <c r="D35" s="10"/>
      <c r="E35" s="10"/>
      <c r="H35" s="38">
        <v>-779</v>
      </c>
      <c r="J35" s="34">
        <v>605</v>
      </c>
      <c r="K35" s="35">
        <v>-730</v>
      </c>
      <c r="M35" s="8"/>
      <c r="N35" s="8"/>
    </row>
    <row r="36" spans="1:14" x14ac:dyDescent="0.3">
      <c r="A36" s="6">
        <v>27150</v>
      </c>
      <c r="B36" s="37">
        <v>746</v>
      </c>
      <c r="C36" s="7">
        <f t="shared" si="0"/>
        <v>844</v>
      </c>
      <c r="D36" s="10"/>
      <c r="E36" s="10"/>
      <c r="H36" s="38">
        <v>-844</v>
      </c>
      <c r="J36" s="34">
        <v>805</v>
      </c>
      <c r="K36" s="35">
        <v>-898</v>
      </c>
      <c r="M36" s="8"/>
      <c r="N36" s="8"/>
    </row>
    <row r="37" spans="1:14" x14ac:dyDescent="0.3">
      <c r="A37" s="6">
        <v>27181</v>
      </c>
      <c r="B37" s="37">
        <v>693</v>
      </c>
      <c r="C37" s="7">
        <f t="shared" si="0"/>
        <v>824</v>
      </c>
      <c r="D37" s="10">
        <f>IF(OR(J37=0,J37=" ")," ",SUM(J26:J37))</f>
        <v>7925</v>
      </c>
      <c r="E37" s="10">
        <f>IF(OR(K37=0,K37=" ")," ",SUM(K26:K37)*-1)</f>
        <v>7964</v>
      </c>
      <c r="F37" s="12" t="s">
        <v>3</v>
      </c>
      <c r="H37" s="38">
        <v>-824</v>
      </c>
      <c r="J37" s="34">
        <v>698</v>
      </c>
      <c r="K37" s="35">
        <v>-765</v>
      </c>
      <c r="M37" s="8"/>
      <c r="N37" s="8"/>
    </row>
    <row r="38" spans="1:14" x14ac:dyDescent="0.3">
      <c r="A38" s="6">
        <v>27211</v>
      </c>
      <c r="B38" s="37">
        <v>745</v>
      </c>
      <c r="C38" s="7">
        <f t="shared" si="0"/>
        <v>864</v>
      </c>
      <c r="D38" s="10"/>
      <c r="E38" s="10"/>
      <c r="H38" s="38">
        <v>-864</v>
      </c>
      <c r="J38" s="34">
        <v>750</v>
      </c>
      <c r="K38" s="35">
        <v>-909</v>
      </c>
      <c r="M38" s="8"/>
      <c r="N38" s="8"/>
    </row>
    <row r="39" spans="1:14" x14ac:dyDescent="0.3">
      <c r="A39" s="6">
        <v>27242</v>
      </c>
      <c r="B39" s="37">
        <v>750</v>
      </c>
      <c r="C39" s="7">
        <f t="shared" si="0"/>
        <v>915</v>
      </c>
      <c r="D39" s="10"/>
      <c r="E39" s="10"/>
      <c r="H39" s="38">
        <v>-915</v>
      </c>
      <c r="J39" s="34">
        <v>760</v>
      </c>
      <c r="K39" s="35">
        <v>-960</v>
      </c>
      <c r="M39" s="8"/>
      <c r="N39" s="8"/>
    </row>
    <row r="40" spans="1:14" x14ac:dyDescent="0.3">
      <c r="A40" s="6">
        <v>27273</v>
      </c>
      <c r="B40" s="37">
        <v>853</v>
      </c>
      <c r="C40" s="7">
        <f t="shared" si="0"/>
        <v>955</v>
      </c>
      <c r="D40" s="10"/>
      <c r="E40" s="10"/>
      <c r="H40" s="38">
        <v>-955</v>
      </c>
      <c r="J40" s="34">
        <v>831</v>
      </c>
      <c r="K40" s="35">
        <v>-935</v>
      </c>
      <c r="M40" s="8"/>
      <c r="N40" s="8"/>
    </row>
    <row r="41" spans="1:14" x14ac:dyDescent="0.3">
      <c r="A41" s="6">
        <v>27303</v>
      </c>
      <c r="B41" s="37">
        <v>801</v>
      </c>
      <c r="C41" s="7">
        <f t="shared" si="0"/>
        <v>938</v>
      </c>
      <c r="D41" s="10"/>
      <c r="E41" s="10"/>
      <c r="H41" s="38">
        <v>-938</v>
      </c>
      <c r="J41" s="34">
        <v>843</v>
      </c>
      <c r="K41" s="35">
        <v>-1014</v>
      </c>
      <c r="M41" s="8"/>
      <c r="N41" s="8"/>
    </row>
    <row r="42" spans="1:14" x14ac:dyDescent="0.3">
      <c r="A42" s="6">
        <v>27334</v>
      </c>
      <c r="B42" s="37">
        <v>831</v>
      </c>
      <c r="C42" s="7">
        <f t="shared" si="0"/>
        <v>917</v>
      </c>
      <c r="D42" s="10"/>
      <c r="E42" s="10"/>
      <c r="H42" s="38">
        <v>-917</v>
      </c>
      <c r="J42" s="34">
        <v>841</v>
      </c>
      <c r="K42" s="35">
        <v>-892</v>
      </c>
      <c r="M42" s="8"/>
      <c r="N42" s="8"/>
    </row>
    <row r="43" spans="1:14" x14ac:dyDescent="0.3">
      <c r="A43" s="6">
        <v>27364</v>
      </c>
      <c r="B43" s="37">
        <v>883</v>
      </c>
      <c r="C43" s="7">
        <f t="shared" si="0"/>
        <v>901</v>
      </c>
      <c r="D43" s="10"/>
      <c r="E43" s="10"/>
      <c r="H43" s="38">
        <v>-901</v>
      </c>
      <c r="J43" s="34">
        <v>869</v>
      </c>
      <c r="K43" s="35">
        <v>-883</v>
      </c>
      <c r="M43" s="8"/>
      <c r="N43" s="8"/>
    </row>
    <row r="44" spans="1:14" x14ac:dyDescent="0.3">
      <c r="A44" s="6">
        <v>27395</v>
      </c>
      <c r="B44" s="37">
        <v>837</v>
      </c>
      <c r="C44" s="7">
        <f t="shared" si="0"/>
        <v>875</v>
      </c>
      <c r="D44" s="10"/>
      <c r="E44" s="10"/>
      <c r="H44" s="38">
        <v>-875</v>
      </c>
      <c r="J44" s="34">
        <v>858</v>
      </c>
      <c r="K44" s="35">
        <v>-927</v>
      </c>
      <c r="M44" s="8"/>
      <c r="N44" s="8"/>
    </row>
    <row r="45" spans="1:14" x14ac:dyDescent="0.3">
      <c r="A45" s="6">
        <v>27426</v>
      </c>
      <c r="B45" s="37">
        <v>895</v>
      </c>
      <c r="C45" s="7">
        <f t="shared" si="0"/>
        <v>860</v>
      </c>
      <c r="D45" s="10"/>
      <c r="E45" s="10"/>
      <c r="H45" s="38">
        <v>-860</v>
      </c>
      <c r="J45" s="34">
        <v>851</v>
      </c>
      <c r="K45" s="35">
        <v>-799</v>
      </c>
      <c r="M45" s="8"/>
      <c r="N45" s="8"/>
    </row>
    <row r="46" spans="1:14" x14ac:dyDescent="0.3">
      <c r="A46" s="6">
        <v>27454</v>
      </c>
      <c r="B46" s="37">
        <v>833</v>
      </c>
      <c r="C46" s="7">
        <f t="shared" si="0"/>
        <v>778</v>
      </c>
      <c r="D46" s="10"/>
      <c r="E46" s="10"/>
      <c r="H46" s="38">
        <v>-778</v>
      </c>
      <c r="J46" s="34">
        <v>812</v>
      </c>
      <c r="K46" s="35">
        <v>-737</v>
      </c>
      <c r="M46" s="8"/>
      <c r="N46" s="8"/>
    </row>
    <row r="47" spans="1:14" x14ac:dyDescent="0.3">
      <c r="A47" s="6">
        <v>27485</v>
      </c>
      <c r="B47" s="37">
        <v>902</v>
      </c>
      <c r="C47" s="7">
        <f t="shared" si="0"/>
        <v>838</v>
      </c>
      <c r="D47" s="10"/>
      <c r="E47" s="10"/>
      <c r="H47" s="38">
        <v>-838</v>
      </c>
      <c r="J47" s="34">
        <v>883</v>
      </c>
      <c r="K47" s="35">
        <v>-810</v>
      </c>
      <c r="M47" s="8"/>
      <c r="N47" s="8"/>
    </row>
    <row r="48" spans="1:14" x14ac:dyDescent="0.3">
      <c r="A48" s="6">
        <v>27515</v>
      </c>
      <c r="B48" s="37">
        <v>910</v>
      </c>
      <c r="C48" s="7">
        <f t="shared" si="0"/>
        <v>842</v>
      </c>
      <c r="D48" s="10"/>
      <c r="E48" s="10"/>
      <c r="H48" s="38">
        <v>-842</v>
      </c>
      <c r="J48" s="34">
        <v>928</v>
      </c>
      <c r="K48" s="35">
        <v>-870</v>
      </c>
      <c r="M48" s="8"/>
      <c r="N48" s="8"/>
    </row>
    <row r="49" spans="1:14" x14ac:dyDescent="0.3">
      <c r="A49" s="6">
        <v>27546</v>
      </c>
      <c r="B49" s="37">
        <v>934</v>
      </c>
      <c r="C49" s="7">
        <f t="shared" si="0"/>
        <v>800</v>
      </c>
      <c r="D49" s="10">
        <f>IF(OR(J49=0,J49=" ")," ",SUM(J38:J49))</f>
        <v>10160</v>
      </c>
      <c r="E49" s="10">
        <f>IF(OR(K49=0,K49=" ")," ",SUM(K38:K49)*-1)</f>
        <v>10483</v>
      </c>
      <c r="F49" s="12" t="s">
        <v>4</v>
      </c>
      <c r="H49" s="38">
        <v>-800</v>
      </c>
      <c r="J49" s="34">
        <v>934</v>
      </c>
      <c r="K49" s="35">
        <v>-747</v>
      </c>
      <c r="M49" s="8"/>
      <c r="N49" s="8"/>
    </row>
    <row r="50" spans="1:14" x14ac:dyDescent="0.3">
      <c r="A50" s="6">
        <v>27576</v>
      </c>
      <c r="B50" s="37">
        <v>895</v>
      </c>
      <c r="C50" s="7">
        <f t="shared" si="0"/>
        <v>822</v>
      </c>
      <c r="D50" s="10"/>
      <c r="E50" s="10"/>
      <c r="H50" s="38">
        <v>-822</v>
      </c>
      <c r="J50" s="34">
        <v>918</v>
      </c>
      <c r="K50" s="35">
        <v>-880</v>
      </c>
      <c r="M50" s="8"/>
      <c r="N50" s="8"/>
    </row>
    <row r="51" spans="1:14" x14ac:dyDescent="0.3">
      <c r="A51" s="6">
        <v>27607</v>
      </c>
      <c r="B51" s="37">
        <v>928</v>
      </c>
      <c r="C51" s="7">
        <f t="shared" si="0"/>
        <v>833</v>
      </c>
      <c r="D51" s="10"/>
      <c r="E51" s="10"/>
      <c r="H51" s="38">
        <v>-833</v>
      </c>
      <c r="J51" s="34">
        <v>934</v>
      </c>
      <c r="K51" s="35">
        <v>-876</v>
      </c>
      <c r="M51" s="8"/>
      <c r="N51" s="8"/>
    </row>
    <row r="52" spans="1:14" x14ac:dyDescent="0.3">
      <c r="A52" s="6">
        <v>27638</v>
      </c>
      <c r="B52" s="37">
        <v>826</v>
      </c>
      <c r="C52" s="7">
        <f t="shared" si="0"/>
        <v>864</v>
      </c>
      <c r="D52" s="10"/>
      <c r="E52" s="10"/>
      <c r="H52" s="38">
        <v>-864</v>
      </c>
      <c r="J52" s="34">
        <v>811</v>
      </c>
      <c r="K52" s="35">
        <v>-869</v>
      </c>
      <c r="M52" s="8"/>
      <c r="N52" s="8"/>
    </row>
    <row r="53" spans="1:14" x14ac:dyDescent="0.3">
      <c r="A53" s="6">
        <v>27668</v>
      </c>
      <c r="B53" s="37">
        <v>900</v>
      </c>
      <c r="C53" s="7">
        <f t="shared" si="0"/>
        <v>872</v>
      </c>
      <c r="D53" s="10"/>
      <c r="E53" s="10"/>
      <c r="H53" s="38">
        <v>-872</v>
      </c>
      <c r="J53" s="34">
        <v>926</v>
      </c>
      <c r="K53" s="35">
        <v>-907</v>
      </c>
      <c r="M53" s="8"/>
      <c r="N53" s="8"/>
    </row>
    <row r="54" spans="1:14" x14ac:dyDescent="0.3">
      <c r="A54" s="6">
        <v>27699</v>
      </c>
      <c r="B54" s="37">
        <v>871</v>
      </c>
      <c r="C54" s="7">
        <f t="shared" si="0"/>
        <v>881</v>
      </c>
      <c r="D54" s="10"/>
      <c r="E54" s="10"/>
      <c r="H54" s="38">
        <v>-881</v>
      </c>
      <c r="J54" s="34">
        <v>869</v>
      </c>
      <c r="K54" s="35">
        <v>-857</v>
      </c>
      <c r="M54" s="8"/>
      <c r="N54" s="8"/>
    </row>
    <row r="55" spans="1:14" x14ac:dyDescent="0.3">
      <c r="A55" s="6">
        <v>27729</v>
      </c>
      <c r="B55" s="37">
        <v>892</v>
      </c>
      <c r="C55" s="7">
        <f t="shared" si="0"/>
        <v>926</v>
      </c>
      <c r="D55" s="10"/>
      <c r="E55" s="10"/>
      <c r="H55" s="38">
        <v>-926</v>
      </c>
      <c r="J55" s="34">
        <v>895</v>
      </c>
      <c r="K55" s="35">
        <v>-907</v>
      </c>
      <c r="M55" s="8"/>
      <c r="N55" s="8"/>
    </row>
    <row r="56" spans="1:14" x14ac:dyDescent="0.3">
      <c r="A56" s="6">
        <v>27760</v>
      </c>
      <c r="B56" s="37">
        <v>907</v>
      </c>
      <c r="C56" s="7">
        <f t="shared" si="0"/>
        <v>949</v>
      </c>
      <c r="D56" s="10"/>
      <c r="E56" s="10"/>
      <c r="H56" s="38">
        <v>-949</v>
      </c>
      <c r="J56" s="34">
        <v>909</v>
      </c>
      <c r="K56" s="35">
        <v>-994</v>
      </c>
      <c r="M56" s="8"/>
      <c r="N56" s="8"/>
    </row>
    <row r="57" spans="1:14" x14ac:dyDescent="0.3">
      <c r="A57" s="6">
        <v>27791</v>
      </c>
      <c r="B57" s="37">
        <v>928</v>
      </c>
      <c r="C57" s="7">
        <f t="shared" si="0"/>
        <v>961</v>
      </c>
      <c r="D57" s="10"/>
      <c r="E57" s="10"/>
      <c r="H57" s="38">
        <v>-961</v>
      </c>
      <c r="J57" s="34">
        <v>903</v>
      </c>
      <c r="K57" s="35">
        <v>-914</v>
      </c>
      <c r="M57" s="8"/>
      <c r="N57" s="8"/>
    </row>
    <row r="58" spans="1:14" x14ac:dyDescent="0.3">
      <c r="A58" s="6">
        <v>27820</v>
      </c>
      <c r="B58" s="37">
        <v>995</v>
      </c>
      <c r="C58" s="7">
        <f t="shared" si="0"/>
        <v>979</v>
      </c>
      <c r="D58" s="10"/>
      <c r="E58" s="10"/>
      <c r="H58" s="38">
        <v>-979</v>
      </c>
      <c r="J58" s="34">
        <v>997</v>
      </c>
      <c r="K58" s="35">
        <v>-982</v>
      </c>
      <c r="M58" s="8"/>
      <c r="N58" s="8"/>
    </row>
    <row r="59" spans="1:14" x14ac:dyDescent="0.3">
      <c r="A59" s="6">
        <v>27851</v>
      </c>
      <c r="B59" s="37">
        <v>1066</v>
      </c>
      <c r="C59" s="7">
        <f t="shared" si="0"/>
        <v>938</v>
      </c>
      <c r="D59" s="10"/>
      <c r="E59" s="10"/>
      <c r="H59" s="38">
        <v>-938</v>
      </c>
      <c r="J59" s="34">
        <v>1022</v>
      </c>
      <c r="K59" s="35">
        <v>-884</v>
      </c>
      <c r="M59" s="8"/>
      <c r="N59" s="8"/>
    </row>
    <row r="60" spans="1:14" x14ac:dyDescent="0.3">
      <c r="A60" s="6">
        <v>27881</v>
      </c>
      <c r="B60" s="37">
        <v>906</v>
      </c>
      <c r="C60" s="7">
        <f t="shared" si="0"/>
        <v>1011</v>
      </c>
      <c r="D60" s="10"/>
      <c r="E60" s="10"/>
      <c r="H60" s="38">
        <v>-1011</v>
      </c>
      <c r="J60" s="34">
        <v>920</v>
      </c>
      <c r="K60" s="35">
        <v>-1020</v>
      </c>
      <c r="M60" s="8"/>
      <c r="N60" s="8"/>
    </row>
    <row r="61" spans="1:14" x14ac:dyDescent="0.3">
      <c r="A61" s="6">
        <v>27912</v>
      </c>
      <c r="B61" s="37">
        <v>1117</v>
      </c>
      <c r="C61" s="7">
        <f t="shared" si="0"/>
        <v>1053</v>
      </c>
      <c r="D61" s="10">
        <f>IF(OR(J61=0,J61=" ")," ",SUM(J50:J61))</f>
        <v>11253</v>
      </c>
      <c r="E61" s="10">
        <f>IF(OR(K61=0,K61=" ")," ",SUM(K50:K61)*-1)</f>
        <v>11137</v>
      </c>
      <c r="F61" s="12" t="s">
        <v>5</v>
      </c>
      <c r="H61" s="38">
        <v>-1053</v>
      </c>
      <c r="J61" s="34">
        <v>1149</v>
      </c>
      <c r="K61" s="35">
        <v>-1047</v>
      </c>
      <c r="M61" s="8"/>
      <c r="N61" s="8"/>
    </row>
    <row r="62" spans="1:14" x14ac:dyDescent="0.3">
      <c r="A62" s="6">
        <v>27942</v>
      </c>
      <c r="B62" s="37">
        <v>1107</v>
      </c>
      <c r="C62" s="7">
        <f t="shared" si="0"/>
        <v>1065</v>
      </c>
      <c r="D62" s="10"/>
      <c r="E62" s="10"/>
      <c r="H62" s="38">
        <v>-1065</v>
      </c>
      <c r="J62" s="34">
        <v>1103</v>
      </c>
      <c r="K62" s="35">
        <v>-1079</v>
      </c>
      <c r="M62" s="8"/>
      <c r="N62" s="8"/>
    </row>
    <row r="63" spans="1:14" x14ac:dyDescent="0.3">
      <c r="A63" s="6">
        <v>27973</v>
      </c>
      <c r="B63" s="37">
        <v>1106</v>
      </c>
      <c r="C63" s="7">
        <f t="shared" si="0"/>
        <v>1100</v>
      </c>
      <c r="D63" s="10"/>
      <c r="E63" s="10"/>
      <c r="H63" s="38">
        <v>-1100</v>
      </c>
      <c r="J63" s="34">
        <v>1119</v>
      </c>
      <c r="K63" s="35">
        <v>-1186</v>
      </c>
      <c r="M63" s="8"/>
      <c r="N63" s="8"/>
    </row>
    <row r="64" spans="1:14" x14ac:dyDescent="0.3">
      <c r="A64" s="6">
        <v>28004</v>
      </c>
      <c r="B64" s="37">
        <v>1152</v>
      </c>
      <c r="C64" s="7">
        <f t="shared" si="0"/>
        <v>1046</v>
      </c>
      <c r="D64" s="10"/>
      <c r="E64" s="10"/>
      <c r="H64" s="38">
        <v>-1046</v>
      </c>
      <c r="J64" s="34">
        <v>1145</v>
      </c>
      <c r="K64" s="35">
        <v>-1041</v>
      </c>
      <c r="M64" s="8"/>
      <c r="N64" s="8"/>
    </row>
    <row r="65" spans="1:14" x14ac:dyDescent="0.3">
      <c r="A65" s="6">
        <v>28034</v>
      </c>
      <c r="B65" s="37">
        <v>1075</v>
      </c>
      <c r="C65" s="7">
        <f t="shared" si="0"/>
        <v>1033</v>
      </c>
      <c r="D65" s="10"/>
      <c r="E65" s="10"/>
      <c r="H65" s="38">
        <v>-1033</v>
      </c>
      <c r="J65" s="34">
        <v>1065</v>
      </c>
      <c r="K65" s="35">
        <v>-1048</v>
      </c>
      <c r="M65" s="8"/>
      <c r="N65" s="8"/>
    </row>
    <row r="66" spans="1:14" x14ac:dyDescent="0.3">
      <c r="A66" s="6">
        <v>28065</v>
      </c>
      <c r="B66" s="37">
        <v>1110</v>
      </c>
      <c r="C66" s="7">
        <f t="shared" ref="C66:C129" si="1">IF(OR(H66=0,H66=" ")," ",H66*(-1))</f>
        <v>1131</v>
      </c>
      <c r="D66" s="10"/>
      <c r="E66" s="10"/>
      <c r="H66" s="38">
        <v>-1131</v>
      </c>
      <c r="J66" s="34">
        <v>1129</v>
      </c>
      <c r="K66" s="35">
        <v>-1138</v>
      </c>
      <c r="M66" s="8"/>
      <c r="N66" s="8"/>
    </row>
    <row r="67" spans="1:14" x14ac:dyDescent="0.3">
      <c r="A67" s="6">
        <v>28095</v>
      </c>
      <c r="B67" s="37">
        <v>1063</v>
      </c>
      <c r="C67" s="7">
        <f t="shared" si="1"/>
        <v>1156</v>
      </c>
      <c r="D67" s="10"/>
      <c r="E67" s="10"/>
      <c r="H67" s="38">
        <v>-1156</v>
      </c>
      <c r="J67" s="34">
        <v>1060</v>
      </c>
      <c r="K67" s="35">
        <v>-1112</v>
      </c>
      <c r="M67" s="8"/>
      <c r="N67" s="8"/>
    </row>
    <row r="68" spans="1:14" x14ac:dyDescent="0.3">
      <c r="A68" s="6">
        <v>28126</v>
      </c>
      <c r="B68" s="37">
        <v>1175</v>
      </c>
      <c r="C68" s="7">
        <f t="shared" si="1"/>
        <v>1188</v>
      </c>
      <c r="D68" s="10"/>
      <c r="E68" s="10"/>
      <c r="H68" s="38">
        <v>-1188</v>
      </c>
      <c r="J68" s="34">
        <v>1171</v>
      </c>
      <c r="K68" s="35">
        <v>-1235</v>
      </c>
      <c r="M68" s="8"/>
      <c r="N68" s="8"/>
    </row>
    <row r="69" spans="1:14" x14ac:dyDescent="0.3">
      <c r="A69" s="6">
        <v>28157</v>
      </c>
      <c r="B69" s="37">
        <v>1106</v>
      </c>
      <c r="C69" s="7">
        <f t="shared" si="1"/>
        <v>1344</v>
      </c>
      <c r="D69" s="10"/>
      <c r="E69" s="10"/>
      <c r="H69" s="38">
        <v>-1344</v>
      </c>
      <c r="J69" s="34">
        <v>1046</v>
      </c>
      <c r="K69" s="35">
        <v>-1238</v>
      </c>
      <c r="M69" s="8"/>
      <c r="N69" s="8"/>
    </row>
    <row r="70" spans="1:14" x14ac:dyDescent="0.3">
      <c r="A70" s="6">
        <v>28185</v>
      </c>
      <c r="B70" s="37">
        <v>1129</v>
      </c>
      <c r="C70" s="7">
        <f t="shared" si="1"/>
        <v>1234</v>
      </c>
      <c r="D70" s="10"/>
      <c r="E70" s="10"/>
      <c r="H70" s="38">
        <v>-1234</v>
      </c>
      <c r="J70" s="34">
        <v>1140</v>
      </c>
      <c r="K70" s="35">
        <v>-1259</v>
      </c>
      <c r="M70" s="8"/>
      <c r="N70" s="8"/>
    </row>
    <row r="71" spans="1:14" x14ac:dyDescent="0.3">
      <c r="A71" s="6">
        <v>28216</v>
      </c>
      <c r="B71" s="37">
        <v>1174</v>
      </c>
      <c r="C71" s="7">
        <f t="shared" si="1"/>
        <v>1273</v>
      </c>
      <c r="D71" s="10"/>
      <c r="E71" s="10"/>
      <c r="H71" s="38">
        <v>-1273</v>
      </c>
      <c r="J71" s="34">
        <v>1125</v>
      </c>
      <c r="K71" s="35">
        <v>-1184</v>
      </c>
      <c r="M71" s="8"/>
      <c r="N71" s="8"/>
    </row>
    <row r="72" spans="1:14" x14ac:dyDescent="0.3">
      <c r="A72" s="6">
        <v>28246</v>
      </c>
      <c r="B72" s="37">
        <v>1153</v>
      </c>
      <c r="C72" s="7">
        <f t="shared" si="1"/>
        <v>1236</v>
      </c>
      <c r="D72" s="10"/>
      <c r="E72" s="10"/>
      <c r="H72" s="38">
        <v>-1236</v>
      </c>
      <c r="J72" s="34">
        <v>1185</v>
      </c>
      <c r="K72" s="35">
        <v>-1295</v>
      </c>
      <c r="M72" s="8"/>
      <c r="N72" s="8"/>
    </row>
    <row r="73" spans="1:14" x14ac:dyDescent="0.3">
      <c r="A73" s="6">
        <v>28277</v>
      </c>
      <c r="B73" s="37">
        <v>1146</v>
      </c>
      <c r="C73" s="7">
        <f t="shared" si="1"/>
        <v>1289</v>
      </c>
      <c r="D73" s="10">
        <f>IF(OR(J73=0,J73=" ")," ",SUM(J62:J73))</f>
        <v>13469</v>
      </c>
      <c r="E73" s="10">
        <f>IF(OR(K73=0,K73=" ")," ",SUM(K62:K73)*-1)</f>
        <v>14075</v>
      </c>
      <c r="F73" s="12" t="s">
        <v>6</v>
      </c>
      <c r="H73" s="38">
        <v>-1289</v>
      </c>
      <c r="J73" s="34">
        <v>1181</v>
      </c>
      <c r="K73" s="35">
        <v>-1260</v>
      </c>
      <c r="M73" s="8"/>
      <c r="N73" s="8"/>
    </row>
    <row r="74" spans="1:14" x14ac:dyDescent="0.3">
      <c r="A74" s="6">
        <v>28307</v>
      </c>
      <c r="B74" s="37">
        <v>1127</v>
      </c>
      <c r="C74" s="7">
        <f t="shared" si="1"/>
        <v>1254</v>
      </c>
      <c r="D74" s="10"/>
      <c r="E74" s="10"/>
      <c r="H74" s="38">
        <v>-1254</v>
      </c>
      <c r="J74" s="34">
        <v>1117</v>
      </c>
      <c r="K74" s="35">
        <v>-1259</v>
      </c>
      <c r="M74" s="8"/>
      <c r="N74" s="8"/>
    </row>
    <row r="75" spans="1:14" x14ac:dyDescent="0.3">
      <c r="A75" s="6">
        <v>28338</v>
      </c>
      <c r="B75" s="37">
        <v>1193</v>
      </c>
      <c r="C75" s="7">
        <f t="shared" si="1"/>
        <v>1268</v>
      </c>
      <c r="D75" s="10"/>
      <c r="E75" s="10"/>
      <c r="H75" s="38">
        <v>-1268</v>
      </c>
      <c r="J75" s="34">
        <v>1244</v>
      </c>
      <c r="K75" s="35">
        <v>-1377</v>
      </c>
      <c r="M75" s="8"/>
      <c r="N75" s="8"/>
    </row>
    <row r="76" spans="1:14" x14ac:dyDescent="0.3">
      <c r="A76" s="6">
        <v>28369</v>
      </c>
      <c r="B76" s="37">
        <v>1175</v>
      </c>
      <c r="C76" s="7">
        <f t="shared" si="1"/>
        <v>1242</v>
      </c>
      <c r="D76" s="10"/>
      <c r="E76" s="10"/>
      <c r="H76" s="38">
        <v>-1242</v>
      </c>
      <c r="J76" s="34">
        <v>1131</v>
      </c>
      <c r="K76" s="35">
        <v>-1214</v>
      </c>
      <c r="M76" s="8"/>
      <c r="N76" s="8"/>
    </row>
    <row r="77" spans="1:14" x14ac:dyDescent="0.3">
      <c r="A77" s="6">
        <v>28399</v>
      </c>
      <c r="B77" s="37">
        <v>1174</v>
      </c>
      <c r="C77" s="7">
        <f t="shared" si="1"/>
        <v>1238</v>
      </c>
      <c r="D77" s="10"/>
      <c r="E77" s="10"/>
      <c r="H77" s="38">
        <v>-1238</v>
      </c>
      <c r="J77" s="34">
        <v>1178</v>
      </c>
      <c r="K77" s="35">
        <v>-1248</v>
      </c>
      <c r="M77" s="8"/>
      <c r="N77" s="8"/>
    </row>
    <row r="78" spans="1:14" x14ac:dyDescent="0.3">
      <c r="A78" s="6">
        <v>28430</v>
      </c>
      <c r="B78" s="37">
        <v>1238</v>
      </c>
      <c r="C78" s="7">
        <f t="shared" si="1"/>
        <v>1207</v>
      </c>
      <c r="D78" s="10"/>
      <c r="E78" s="10"/>
      <c r="H78" s="38">
        <v>-1207</v>
      </c>
      <c r="J78" s="34">
        <v>1283</v>
      </c>
      <c r="K78" s="35">
        <v>-1240</v>
      </c>
      <c r="M78" s="8"/>
      <c r="N78" s="8"/>
    </row>
    <row r="79" spans="1:14" x14ac:dyDescent="0.3">
      <c r="A79" s="6">
        <v>28460</v>
      </c>
      <c r="B79" s="37">
        <v>1239</v>
      </c>
      <c r="C79" s="7">
        <f t="shared" si="1"/>
        <v>1194</v>
      </c>
      <c r="D79" s="10"/>
      <c r="E79" s="10"/>
      <c r="H79" s="38">
        <v>-1194</v>
      </c>
      <c r="J79" s="34">
        <v>1212</v>
      </c>
      <c r="K79" s="35">
        <v>-1113</v>
      </c>
      <c r="M79" s="8"/>
      <c r="N79" s="8"/>
    </row>
    <row r="80" spans="1:14" x14ac:dyDescent="0.3">
      <c r="A80" s="6">
        <v>28491</v>
      </c>
      <c r="B80" s="37">
        <v>1135</v>
      </c>
      <c r="C80" s="7">
        <f t="shared" si="1"/>
        <v>1278</v>
      </c>
      <c r="D80" s="10"/>
      <c r="E80" s="10"/>
      <c r="H80" s="38">
        <v>-1278</v>
      </c>
      <c r="J80" s="34">
        <v>1157</v>
      </c>
      <c r="K80" s="35">
        <v>-1393</v>
      </c>
      <c r="M80" s="8"/>
      <c r="N80" s="8"/>
    </row>
    <row r="81" spans="1:14" x14ac:dyDescent="0.3">
      <c r="A81" s="6">
        <v>28522</v>
      </c>
      <c r="B81" s="37">
        <v>1171</v>
      </c>
      <c r="C81" s="7">
        <f t="shared" si="1"/>
        <v>1248</v>
      </c>
      <c r="D81" s="10"/>
      <c r="E81" s="10"/>
      <c r="H81" s="38">
        <v>-1248</v>
      </c>
      <c r="J81" s="34">
        <v>1117</v>
      </c>
      <c r="K81" s="35">
        <v>-1154</v>
      </c>
      <c r="M81" s="8"/>
      <c r="N81" s="8"/>
    </row>
    <row r="82" spans="1:14" x14ac:dyDescent="0.3">
      <c r="A82" s="6">
        <v>28550</v>
      </c>
      <c r="B82" s="37">
        <v>1170</v>
      </c>
      <c r="C82" s="7">
        <f t="shared" si="1"/>
        <v>1309</v>
      </c>
      <c r="D82" s="10"/>
      <c r="E82" s="10"/>
      <c r="H82" s="38">
        <v>-1309</v>
      </c>
      <c r="J82" s="34">
        <v>1159</v>
      </c>
      <c r="K82" s="35">
        <v>-1314</v>
      </c>
      <c r="M82" s="8"/>
      <c r="N82" s="8"/>
    </row>
    <row r="83" spans="1:14" x14ac:dyDescent="0.3">
      <c r="A83" s="6">
        <v>28581</v>
      </c>
      <c r="B83" s="37">
        <v>1228</v>
      </c>
      <c r="C83" s="7">
        <f t="shared" si="1"/>
        <v>1352</v>
      </c>
      <c r="D83" s="10"/>
      <c r="E83" s="10"/>
      <c r="H83" s="38">
        <v>-1352</v>
      </c>
      <c r="J83" s="34">
        <v>1196</v>
      </c>
      <c r="K83" s="35">
        <v>-1252</v>
      </c>
      <c r="M83" s="8"/>
      <c r="N83" s="8"/>
    </row>
    <row r="84" spans="1:14" x14ac:dyDescent="0.3">
      <c r="A84" s="6">
        <v>28611</v>
      </c>
      <c r="B84" s="37">
        <v>1160</v>
      </c>
      <c r="C84" s="7">
        <f t="shared" si="1"/>
        <v>1321</v>
      </c>
      <c r="D84" s="10"/>
      <c r="E84" s="10"/>
      <c r="H84" s="38">
        <v>-1321</v>
      </c>
      <c r="J84" s="34">
        <v>1216</v>
      </c>
      <c r="K84" s="35">
        <v>-1396</v>
      </c>
      <c r="M84" s="8"/>
      <c r="N84" s="8"/>
    </row>
    <row r="85" spans="1:14" x14ac:dyDescent="0.3">
      <c r="A85" s="6">
        <v>28642</v>
      </c>
      <c r="B85" s="37">
        <v>1281</v>
      </c>
      <c r="C85" s="7">
        <f t="shared" si="1"/>
        <v>1372</v>
      </c>
      <c r="D85" s="10">
        <f>IF(OR(J85=0,J85=" ")," ",SUM(J74:J85))</f>
        <v>14295</v>
      </c>
      <c r="E85" s="10">
        <f>IF(OR(K85=0,K85=" ")," ",SUM(K74:K85)*-1)</f>
        <v>15308</v>
      </c>
      <c r="F85" s="12" t="s">
        <v>7</v>
      </c>
      <c r="H85" s="38">
        <v>-1372</v>
      </c>
      <c r="J85" s="34">
        <v>1285</v>
      </c>
      <c r="K85" s="35">
        <v>-1348</v>
      </c>
      <c r="M85" s="8"/>
      <c r="N85" s="8"/>
    </row>
    <row r="86" spans="1:14" x14ac:dyDescent="0.3">
      <c r="A86" s="6">
        <v>28672</v>
      </c>
      <c r="B86" s="37">
        <v>1290</v>
      </c>
      <c r="C86" s="7">
        <f t="shared" si="1"/>
        <v>1433</v>
      </c>
      <c r="D86" s="10"/>
      <c r="E86" s="10"/>
      <c r="H86" s="38">
        <v>-1433</v>
      </c>
      <c r="J86" s="34">
        <v>1295</v>
      </c>
      <c r="K86" s="35">
        <v>-1416</v>
      </c>
      <c r="M86" s="8"/>
      <c r="N86" s="8"/>
    </row>
    <row r="87" spans="1:14" x14ac:dyDescent="0.3">
      <c r="A87" s="6">
        <v>28703</v>
      </c>
      <c r="B87" s="37">
        <v>1206</v>
      </c>
      <c r="C87" s="7">
        <f t="shared" si="1"/>
        <v>1427</v>
      </c>
      <c r="D87" s="10"/>
      <c r="E87" s="10"/>
      <c r="H87" s="38">
        <v>-1427</v>
      </c>
      <c r="J87" s="34">
        <v>1240</v>
      </c>
      <c r="K87" s="35">
        <v>-1524</v>
      </c>
      <c r="M87" s="8"/>
      <c r="N87" s="8"/>
    </row>
    <row r="88" spans="1:14" x14ac:dyDescent="0.3">
      <c r="A88" s="6">
        <v>28734</v>
      </c>
      <c r="B88" s="37">
        <v>1200</v>
      </c>
      <c r="C88" s="7">
        <f t="shared" si="1"/>
        <v>1426</v>
      </c>
      <c r="D88" s="10"/>
      <c r="E88" s="10"/>
      <c r="H88" s="38">
        <v>-1426</v>
      </c>
      <c r="J88" s="34">
        <v>1155</v>
      </c>
      <c r="K88" s="35">
        <v>-1378</v>
      </c>
      <c r="M88" s="8"/>
      <c r="N88" s="8"/>
    </row>
    <row r="89" spans="1:14" x14ac:dyDescent="0.3">
      <c r="A89" s="6">
        <v>28764</v>
      </c>
      <c r="B89" s="37">
        <v>1279</v>
      </c>
      <c r="C89" s="7">
        <f t="shared" si="1"/>
        <v>1485</v>
      </c>
      <c r="D89" s="10"/>
      <c r="E89" s="10"/>
      <c r="H89" s="38">
        <v>-1485</v>
      </c>
      <c r="J89" s="34">
        <v>1304</v>
      </c>
      <c r="K89" s="35">
        <v>-1576</v>
      </c>
      <c r="M89" s="8"/>
      <c r="N89" s="8"/>
    </row>
    <row r="90" spans="1:14" x14ac:dyDescent="0.3">
      <c r="A90" s="6">
        <v>28795</v>
      </c>
      <c r="B90" s="37">
        <v>1391</v>
      </c>
      <c r="C90" s="7">
        <f t="shared" si="1"/>
        <v>1540</v>
      </c>
      <c r="D90" s="10"/>
      <c r="E90" s="10"/>
      <c r="H90" s="38">
        <v>-1540</v>
      </c>
      <c r="J90" s="34">
        <v>1461</v>
      </c>
      <c r="K90" s="35">
        <v>-1541</v>
      </c>
      <c r="M90" s="8"/>
      <c r="N90" s="8"/>
    </row>
    <row r="91" spans="1:14" x14ac:dyDescent="0.3">
      <c r="A91" s="6">
        <v>28825</v>
      </c>
      <c r="B91" s="37">
        <v>1379</v>
      </c>
      <c r="C91" s="7">
        <f t="shared" si="1"/>
        <v>1547</v>
      </c>
      <c r="D91" s="10"/>
      <c r="E91" s="10"/>
      <c r="H91" s="38">
        <v>-1547</v>
      </c>
      <c r="J91" s="34">
        <v>1346</v>
      </c>
      <c r="K91" s="35">
        <v>-1423</v>
      </c>
      <c r="M91" s="8"/>
      <c r="N91" s="8"/>
    </row>
    <row r="92" spans="1:14" x14ac:dyDescent="0.3">
      <c r="A92" s="6">
        <v>28856</v>
      </c>
      <c r="B92" s="37">
        <v>1478</v>
      </c>
      <c r="C92" s="7">
        <f t="shared" si="1"/>
        <v>1503</v>
      </c>
      <c r="D92" s="10"/>
      <c r="E92" s="10"/>
      <c r="H92" s="38">
        <v>-1503</v>
      </c>
      <c r="J92" s="34">
        <v>1528</v>
      </c>
      <c r="K92" s="35">
        <v>-1660</v>
      </c>
      <c r="M92" s="8"/>
      <c r="N92" s="8"/>
    </row>
    <row r="93" spans="1:14" x14ac:dyDescent="0.3">
      <c r="A93" s="6">
        <v>28887</v>
      </c>
      <c r="B93" s="37">
        <v>1446</v>
      </c>
      <c r="C93" s="7">
        <f t="shared" si="1"/>
        <v>1484</v>
      </c>
      <c r="D93" s="10"/>
      <c r="E93" s="10"/>
      <c r="H93" s="38">
        <v>-1484</v>
      </c>
      <c r="J93" s="34">
        <v>1376</v>
      </c>
      <c r="K93" s="35">
        <v>-1388</v>
      </c>
      <c r="M93" s="8"/>
      <c r="N93" s="8"/>
    </row>
    <row r="94" spans="1:14" x14ac:dyDescent="0.3">
      <c r="A94" s="6">
        <v>28915</v>
      </c>
      <c r="B94" s="37">
        <v>1464</v>
      </c>
      <c r="C94" s="7">
        <f t="shared" si="1"/>
        <v>1523</v>
      </c>
      <c r="D94" s="10"/>
      <c r="E94" s="10"/>
      <c r="H94" s="38">
        <v>-1523</v>
      </c>
      <c r="J94" s="34">
        <v>1434</v>
      </c>
      <c r="K94" s="35">
        <v>-1487</v>
      </c>
      <c r="M94" s="8"/>
      <c r="N94" s="8"/>
    </row>
    <row r="95" spans="1:14" x14ac:dyDescent="0.3">
      <c r="A95" s="6">
        <v>28946</v>
      </c>
      <c r="B95" s="37">
        <v>1515</v>
      </c>
      <c r="C95" s="7">
        <f t="shared" si="1"/>
        <v>1561</v>
      </c>
      <c r="D95" s="10"/>
      <c r="E95" s="10"/>
      <c r="H95" s="38">
        <v>-1561</v>
      </c>
      <c r="J95" s="34">
        <v>1483</v>
      </c>
      <c r="K95" s="35">
        <v>-1505</v>
      </c>
      <c r="M95" s="8"/>
      <c r="N95" s="8"/>
    </row>
    <row r="96" spans="1:14" x14ac:dyDescent="0.3">
      <c r="A96" s="6">
        <v>28976</v>
      </c>
      <c r="B96" s="37">
        <v>1648</v>
      </c>
      <c r="C96" s="7">
        <f t="shared" si="1"/>
        <v>1618</v>
      </c>
      <c r="D96" s="10"/>
      <c r="E96" s="10"/>
      <c r="H96" s="38">
        <v>-1618</v>
      </c>
      <c r="J96" s="34">
        <v>1758</v>
      </c>
      <c r="K96" s="35">
        <v>-1683</v>
      </c>
      <c r="M96" s="8"/>
      <c r="N96" s="8"/>
    </row>
    <row r="97" spans="1:14" x14ac:dyDescent="0.3">
      <c r="A97" s="6">
        <v>29007</v>
      </c>
      <c r="B97" s="37">
        <v>1593</v>
      </c>
      <c r="C97" s="7">
        <f t="shared" si="1"/>
        <v>1678</v>
      </c>
      <c r="D97" s="10">
        <f>IF(OR(J97=0,J97=" ")," ",SUM(J86:J97))</f>
        <v>16968</v>
      </c>
      <c r="E97" s="10">
        <f>IF(OR(K97=0,K97=" ")," ",SUM(K86:K97)*-1)</f>
        <v>18211</v>
      </c>
      <c r="F97" s="12" t="s">
        <v>8</v>
      </c>
      <c r="H97" s="38">
        <v>-1678</v>
      </c>
      <c r="J97" s="34">
        <v>1588</v>
      </c>
      <c r="K97" s="35">
        <v>-1630</v>
      </c>
      <c r="M97" s="8"/>
      <c r="N97" s="8"/>
    </row>
    <row r="98" spans="1:14" x14ac:dyDescent="0.3">
      <c r="A98" s="6">
        <v>29037</v>
      </c>
      <c r="B98" s="37">
        <v>1636</v>
      </c>
      <c r="C98" s="7">
        <f t="shared" si="1"/>
        <v>1582</v>
      </c>
      <c r="D98" s="10"/>
      <c r="E98" s="10"/>
      <c r="H98" s="38">
        <v>-1582</v>
      </c>
      <c r="J98" s="34">
        <v>1651</v>
      </c>
      <c r="K98" s="35">
        <v>-1621</v>
      </c>
      <c r="M98" s="8"/>
      <c r="N98" s="8"/>
    </row>
    <row r="99" spans="1:14" x14ac:dyDescent="0.3">
      <c r="A99" s="6">
        <v>29068</v>
      </c>
      <c r="B99" s="37">
        <v>1599</v>
      </c>
      <c r="C99" s="7">
        <f t="shared" si="1"/>
        <v>1675</v>
      </c>
      <c r="D99" s="10"/>
      <c r="E99" s="10"/>
      <c r="H99" s="38">
        <v>-1675</v>
      </c>
      <c r="J99" s="34">
        <v>1615</v>
      </c>
      <c r="K99" s="35">
        <v>-1714</v>
      </c>
      <c r="M99" s="8"/>
      <c r="N99" s="8"/>
    </row>
    <row r="100" spans="1:14" x14ac:dyDescent="0.3">
      <c r="A100" s="6">
        <v>29099</v>
      </c>
      <c r="B100" s="37">
        <v>1729</v>
      </c>
      <c r="C100" s="7">
        <f t="shared" si="1"/>
        <v>1588</v>
      </c>
      <c r="D100" s="10"/>
      <c r="E100" s="10"/>
      <c r="H100" s="38">
        <v>-1588</v>
      </c>
      <c r="J100" s="34">
        <v>1626</v>
      </c>
      <c r="K100" s="35">
        <v>-1521</v>
      </c>
      <c r="M100" s="8"/>
      <c r="N100" s="8"/>
    </row>
    <row r="101" spans="1:14" x14ac:dyDescent="0.3">
      <c r="A101" s="6">
        <v>29129</v>
      </c>
      <c r="B101" s="37">
        <v>1926</v>
      </c>
      <c r="C101" s="7">
        <f t="shared" si="1"/>
        <v>1707</v>
      </c>
      <c r="D101" s="10"/>
      <c r="E101" s="10"/>
      <c r="H101" s="38">
        <v>-1707</v>
      </c>
      <c r="J101" s="34">
        <v>1973</v>
      </c>
      <c r="K101" s="35">
        <v>-1850</v>
      </c>
      <c r="M101" s="8"/>
      <c r="N101" s="8"/>
    </row>
    <row r="102" spans="1:14" x14ac:dyDescent="0.3">
      <c r="A102" s="6">
        <v>29160</v>
      </c>
      <c r="B102" s="37">
        <v>1940</v>
      </c>
      <c r="C102" s="7">
        <f t="shared" si="1"/>
        <v>1792</v>
      </c>
      <c r="D102" s="10"/>
      <c r="E102" s="10"/>
      <c r="H102" s="38">
        <v>-1792</v>
      </c>
      <c r="J102" s="34">
        <v>1934</v>
      </c>
      <c r="K102" s="35">
        <v>-1803</v>
      </c>
      <c r="M102" s="8"/>
      <c r="N102" s="8"/>
    </row>
    <row r="103" spans="1:14" x14ac:dyDescent="0.3">
      <c r="A103" s="6">
        <v>29190</v>
      </c>
      <c r="B103" s="37">
        <v>1863</v>
      </c>
      <c r="C103" s="7">
        <f t="shared" si="1"/>
        <v>1789</v>
      </c>
      <c r="D103" s="10"/>
      <c r="E103" s="10"/>
      <c r="H103" s="38">
        <v>-1789</v>
      </c>
      <c r="J103" s="34">
        <v>1865</v>
      </c>
      <c r="K103" s="35">
        <v>-1642</v>
      </c>
      <c r="M103" s="8"/>
      <c r="N103" s="8"/>
    </row>
    <row r="104" spans="1:14" x14ac:dyDescent="0.3">
      <c r="A104" s="6">
        <v>29221</v>
      </c>
      <c r="B104" s="37">
        <v>1902</v>
      </c>
      <c r="C104" s="7">
        <f t="shared" si="1"/>
        <v>1988</v>
      </c>
      <c r="D104" s="10"/>
      <c r="E104" s="10"/>
      <c r="H104" s="38">
        <v>-1988</v>
      </c>
      <c r="J104" s="34">
        <v>1959</v>
      </c>
      <c r="K104" s="35">
        <v>-2109</v>
      </c>
      <c r="M104" s="8"/>
      <c r="N104" s="8"/>
    </row>
    <row r="105" spans="1:14" x14ac:dyDescent="0.3">
      <c r="A105" s="6">
        <v>29252</v>
      </c>
      <c r="B105" s="37">
        <v>1963</v>
      </c>
      <c r="C105" s="7">
        <f t="shared" si="1"/>
        <v>1807</v>
      </c>
      <c r="D105" s="10"/>
      <c r="E105" s="10"/>
      <c r="H105" s="38">
        <v>-1807</v>
      </c>
      <c r="J105" s="34">
        <v>1889</v>
      </c>
      <c r="K105" s="35">
        <v>-1813</v>
      </c>
      <c r="M105" s="8"/>
      <c r="N105" s="8"/>
    </row>
    <row r="106" spans="1:14" x14ac:dyDescent="0.3">
      <c r="A106" s="6">
        <v>29281</v>
      </c>
      <c r="B106" s="37">
        <v>1912</v>
      </c>
      <c r="C106" s="7">
        <f t="shared" si="1"/>
        <v>1840</v>
      </c>
      <c r="D106" s="10"/>
      <c r="E106" s="10"/>
      <c r="H106" s="38">
        <v>-1840</v>
      </c>
      <c r="J106" s="34">
        <v>1877</v>
      </c>
      <c r="K106" s="35">
        <v>-1785</v>
      </c>
      <c r="M106" s="8"/>
      <c r="N106" s="8"/>
    </row>
    <row r="107" spans="1:14" x14ac:dyDescent="0.3">
      <c r="A107" s="6">
        <v>29312</v>
      </c>
      <c r="B107" s="37">
        <v>1867</v>
      </c>
      <c r="C107" s="7">
        <f t="shared" si="1"/>
        <v>1714</v>
      </c>
      <c r="D107" s="10"/>
      <c r="E107" s="10"/>
      <c r="H107" s="38">
        <v>-1714</v>
      </c>
      <c r="J107" s="34">
        <v>1862</v>
      </c>
      <c r="K107" s="35">
        <v>-1722</v>
      </c>
      <c r="M107" s="8"/>
      <c r="N107" s="8"/>
    </row>
    <row r="108" spans="1:14" x14ac:dyDescent="0.3">
      <c r="A108" s="6">
        <v>29342</v>
      </c>
      <c r="B108" s="37">
        <v>1748</v>
      </c>
      <c r="C108" s="7">
        <f t="shared" si="1"/>
        <v>1922</v>
      </c>
      <c r="D108" s="10"/>
      <c r="E108" s="10"/>
      <c r="H108" s="38">
        <v>-1922</v>
      </c>
      <c r="J108" s="34">
        <v>1826</v>
      </c>
      <c r="K108" s="35">
        <v>-1951</v>
      </c>
      <c r="M108" s="8"/>
      <c r="N108" s="8"/>
    </row>
    <row r="109" spans="1:14" x14ac:dyDescent="0.3">
      <c r="A109" s="6">
        <v>29373</v>
      </c>
      <c r="B109" s="37">
        <v>2040</v>
      </c>
      <c r="C109" s="7">
        <f t="shared" si="1"/>
        <v>1918</v>
      </c>
      <c r="D109" s="10">
        <f>IF(OR(J109=0,J109=" ")," ",SUM(J98:J109))</f>
        <v>22093</v>
      </c>
      <c r="E109" s="10">
        <f>IF(OR(K109=0,K109=" ")," ",SUM(K98:K109)*-1)</f>
        <v>21385</v>
      </c>
      <c r="F109" s="12" t="s">
        <v>9</v>
      </c>
      <c r="H109" s="38">
        <v>-1918</v>
      </c>
      <c r="J109" s="34">
        <v>2016</v>
      </c>
      <c r="K109" s="35">
        <v>-1854</v>
      </c>
      <c r="M109" s="8"/>
      <c r="N109" s="8"/>
    </row>
    <row r="110" spans="1:14" x14ac:dyDescent="0.3">
      <c r="A110" s="6">
        <v>29403</v>
      </c>
      <c r="B110" s="37">
        <v>1921</v>
      </c>
      <c r="C110" s="7">
        <f t="shared" si="1"/>
        <v>2070</v>
      </c>
      <c r="D110" s="10"/>
      <c r="E110" s="10"/>
      <c r="H110" s="38">
        <v>-2070</v>
      </c>
      <c r="J110" s="34">
        <v>1993</v>
      </c>
      <c r="K110" s="35">
        <v>-2068</v>
      </c>
      <c r="M110" s="8"/>
      <c r="N110" s="8"/>
    </row>
    <row r="111" spans="1:14" x14ac:dyDescent="0.3">
      <c r="A111" s="6">
        <v>29434</v>
      </c>
      <c r="B111" s="37">
        <v>1738</v>
      </c>
      <c r="C111" s="7">
        <f t="shared" si="1"/>
        <v>2018</v>
      </c>
      <c r="D111" s="10"/>
      <c r="E111" s="10"/>
      <c r="H111" s="38">
        <v>-2018</v>
      </c>
      <c r="J111" s="34">
        <v>1737</v>
      </c>
      <c r="K111" s="35">
        <v>-1968</v>
      </c>
      <c r="M111" s="8"/>
      <c r="N111" s="8"/>
    </row>
    <row r="112" spans="1:14" x14ac:dyDescent="0.3">
      <c r="A112" s="6">
        <v>29465</v>
      </c>
      <c r="B112" s="37">
        <v>1829</v>
      </c>
      <c r="C112" s="7">
        <f t="shared" si="1"/>
        <v>2089</v>
      </c>
      <c r="D112" s="10"/>
      <c r="E112" s="10"/>
      <c r="H112" s="38">
        <v>-2089</v>
      </c>
      <c r="J112" s="34">
        <v>1760</v>
      </c>
      <c r="K112" s="35">
        <v>-2171</v>
      </c>
      <c r="M112" s="8"/>
      <c r="N112" s="8"/>
    </row>
    <row r="113" spans="1:14" x14ac:dyDescent="0.3">
      <c r="A113" s="6">
        <v>29495</v>
      </c>
      <c r="B113" s="37">
        <v>1863</v>
      </c>
      <c r="C113" s="7">
        <f t="shared" si="1"/>
        <v>2150</v>
      </c>
      <c r="D113" s="10"/>
      <c r="E113" s="10"/>
      <c r="H113" s="38">
        <v>-2150</v>
      </c>
      <c r="J113" s="34">
        <v>1924</v>
      </c>
      <c r="K113" s="35">
        <v>-2258</v>
      </c>
      <c r="M113" s="8"/>
      <c r="N113" s="8"/>
    </row>
    <row r="114" spans="1:14" x14ac:dyDescent="0.3">
      <c r="A114" s="6">
        <v>29526</v>
      </c>
      <c r="B114" s="37">
        <v>1919</v>
      </c>
      <c r="C114" s="7">
        <f t="shared" si="1"/>
        <v>1991</v>
      </c>
      <c r="D114" s="10"/>
      <c r="E114" s="10"/>
      <c r="H114" s="38">
        <v>-1991</v>
      </c>
      <c r="J114" s="34">
        <v>1919</v>
      </c>
      <c r="K114" s="35">
        <v>-1948</v>
      </c>
      <c r="M114" s="8"/>
      <c r="N114" s="8"/>
    </row>
    <row r="115" spans="1:14" x14ac:dyDescent="0.3">
      <c r="A115" s="6">
        <v>29556</v>
      </c>
      <c r="B115" s="37">
        <v>1867</v>
      </c>
      <c r="C115" s="7">
        <f t="shared" si="1"/>
        <v>2115</v>
      </c>
      <c r="D115" s="10"/>
      <c r="E115" s="10"/>
      <c r="H115" s="38">
        <v>-2115</v>
      </c>
      <c r="J115" s="34">
        <v>1926</v>
      </c>
      <c r="K115" s="35">
        <v>-2045</v>
      </c>
      <c r="M115" s="8"/>
      <c r="N115" s="8"/>
    </row>
    <row r="116" spans="1:14" x14ac:dyDescent="0.3">
      <c r="A116" s="6">
        <v>29587</v>
      </c>
      <c r="B116" s="37">
        <v>1996</v>
      </c>
      <c r="C116" s="7">
        <f t="shared" si="1"/>
        <v>1901</v>
      </c>
      <c r="D116" s="10"/>
      <c r="E116" s="10"/>
      <c r="H116" s="38">
        <v>-1901</v>
      </c>
      <c r="J116" s="34">
        <v>1920</v>
      </c>
      <c r="K116" s="35">
        <v>-1976</v>
      </c>
      <c r="M116" s="8"/>
      <c r="N116" s="8"/>
    </row>
    <row r="117" spans="1:14" x14ac:dyDescent="0.3">
      <c r="A117" s="6">
        <v>29618</v>
      </c>
      <c r="B117" s="37">
        <v>1873</v>
      </c>
      <c r="C117" s="7">
        <f t="shared" si="1"/>
        <v>2151</v>
      </c>
      <c r="D117" s="10"/>
      <c r="E117" s="10"/>
      <c r="H117" s="38">
        <v>-2151</v>
      </c>
      <c r="J117" s="34">
        <v>1773</v>
      </c>
      <c r="K117" s="35">
        <v>-2078</v>
      </c>
      <c r="M117" s="8"/>
      <c r="N117" s="8"/>
    </row>
    <row r="118" spans="1:14" x14ac:dyDescent="0.3">
      <c r="A118" s="6">
        <v>29646</v>
      </c>
      <c r="B118" s="37">
        <v>1829</v>
      </c>
      <c r="C118" s="7">
        <f t="shared" si="1"/>
        <v>2278</v>
      </c>
      <c r="D118" s="10"/>
      <c r="E118" s="10"/>
      <c r="H118" s="38">
        <v>-2278</v>
      </c>
      <c r="J118" s="34">
        <v>1788</v>
      </c>
      <c r="K118" s="35">
        <v>-2310</v>
      </c>
      <c r="M118" s="8"/>
      <c r="N118" s="8"/>
    </row>
    <row r="119" spans="1:14" x14ac:dyDescent="0.3">
      <c r="A119" s="6">
        <v>29677</v>
      </c>
      <c r="B119" s="37">
        <v>1991</v>
      </c>
      <c r="C119" s="7">
        <f t="shared" si="1"/>
        <v>2259</v>
      </c>
      <c r="D119" s="10"/>
      <c r="E119" s="10"/>
      <c r="H119" s="38">
        <v>-2259</v>
      </c>
      <c r="J119" s="34">
        <v>1979</v>
      </c>
      <c r="K119" s="35">
        <v>-2166</v>
      </c>
      <c r="M119" s="8"/>
      <c r="N119" s="8"/>
    </row>
    <row r="120" spans="1:14" x14ac:dyDescent="0.3">
      <c r="A120" s="6">
        <v>29707</v>
      </c>
      <c r="B120" s="37">
        <v>1957</v>
      </c>
      <c r="C120" s="7">
        <f t="shared" si="1"/>
        <v>2088</v>
      </c>
      <c r="D120" s="10"/>
      <c r="E120" s="10"/>
      <c r="H120" s="38">
        <v>-2088</v>
      </c>
      <c r="J120" s="34">
        <v>2013</v>
      </c>
      <c r="K120" s="35">
        <v>-2173</v>
      </c>
      <c r="M120" s="8"/>
      <c r="N120" s="8"/>
    </row>
    <row r="121" spans="1:14" x14ac:dyDescent="0.3">
      <c r="A121" s="6">
        <v>29738</v>
      </c>
      <c r="B121" s="37">
        <v>1956</v>
      </c>
      <c r="C121" s="7">
        <f t="shared" si="1"/>
        <v>2333</v>
      </c>
      <c r="D121" s="10">
        <f>IF(OR(J121=0,J121=" ")," ",SUM(J110:J121))</f>
        <v>22682</v>
      </c>
      <c r="E121" s="10">
        <f>IF(OR(K121=0,K121=" ")," ",SUM(K110:K121)*-1)</f>
        <v>25469</v>
      </c>
      <c r="F121" s="12" t="s">
        <v>10</v>
      </c>
      <c r="H121" s="38">
        <v>-2333</v>
      </c>
      <c r="J121" s="34">
        <v>1950</v>
      </c>
      <c r="K121" s="35">
        <v>-2308</v>
      </c>
      <c r="M121" s="8"/>
      <c r="N121" s="8"/>
    </row>
    <row r="122" spans="1:14" x14ac:dyDescent="0.3">
      <c r="A122" s="6">
        <v>29768</v>
      </c>
      <c r="B122" s="37">
        <v>1772</v>
      </c>
      <c r="C122" s="7">
        <f t="shared" si="1"/>
        <v>2351</v>
      </c>
      <c r="D122" s="10"/>
      <c r="E122" s="10"/>
      <c r="H122" s="38">
        <v>-2351</v>
      </c>
      <c r="J122" s="34">
        <v>1806</v>
      </c>
      <c r="K122" s="35">
        <v>-2465</v>
      </c>
      <c r="M122" s="8"/>
      <c r="N122" s="8"/>
    </row>
    <row r="123" spans="1:14" x14ac:dyDescent="0.3">
      <c r="A123" s="6">
        <v>29799</v>
      </c>
      <c r="B123" s="37">
        <v>1939</v>
      </c>
      <c r="C123" s="7">
        <f t="shared" si="1"/>
        <v>2253</v>
      </c>
      <c r="D123" s="10"/>
      <c r="E123" s="10"/>
      <c r="H123" s="38">
        <v>-2253</v>
      </c>
      <c r="J123" s="34">
        <v>1966</v>
      </c>
      <c r="K123" s="35">
        <v>-2356</v>
      </c>
      <c r="M123" s="8"/>
      <c r="N123" s="8"/>
    </row>
    <row r="124" spans="1:14" x14ac:dyDescent="0.3">
      <c r="A124" s="6">
        <v>29830</v>
      </c>
      <c r="B124" s="37">
        <v>1932</v>
      </c>
      <c r="C124" s="7">
        <f t="shared" si="1"/>
        <v>2210</v>
      </c>
      <c r="D124" s="10"/>
      <c r="E124" s="10"/>
      <c r="H124" s="38">
        <v>-2210</v>
      </c>
      <c r="J124" s="34">
        <v>1875</v>
      </c>
      <c r="K124" s="35">
        <v>-2310</v>
      </c>
      <c r="M124" s="8"/>
      <c r="N124" s="8"/>
    </row>
    <row r="125" spans="1:14" x14ac:dyDescent="0.3">
      <c r="A125" s="6">
        <v>29860</v>
      </c>
      <c r="B125" s="37">
        <v>1797</v>
      </c>
      <c r="C125" s="7">
        <f t="shared" si="1"/>
        <v>2530</v>
      </c>
      <c r="D125" s="10"/>
      <c r="E125" s="10"/>
      <c r="H125" s="38">
        <v>-2530</v>
      </c>
      <c r="J125" s="34">
        <v>1842</v>
      </c>
      <c r="K125" s="35">
        <v>-2552</v>
      </c>
      <c r="M125" s="8"/>
      <c r="N125" s="8"/>
    </row>
    <row r="126" spans="1:14" x14ac:dyDescent="0.3">
      <c r="A126" s="6">
        <v>29891</v>
      </c>
      <c r="B126" s="37">
        <v>1847</v>
      </c>
      <c r="C126" s="7">
        <f t="shared" si="1"/>
        <v>2371</v>
      </c>
      <c r="D126" s="10"/>
      <c r="E126" s="10"/>
      <c r="H126" s="38">
        <v>-2371</v>
      </c>
      <c r="J126" s="34">
        <v>1821</v>
      </c>
      <c r="K126" s="35">
        <v>-2349</v>
      </c>
      <c r="M126" s="8"/>
      <c r="N126" s="8"/>
    </row>
    <row r="127" spans="1:14" x14ac:dyDescent="0.3">
      <c r="A127" s="6">
        <v>29921</v>
      </c>
      <c r="B127" s="37">
        <v>1820</v>
      </c>
      <c r="C127" s="7">
        <f t="shared" si="1"/>
        <v>2257</v>
      </c>
      <c r="D127" s="10"/>
      <c r="E127" s="10"/>
      <c r="H127" s="38">
        <v>-2257</v>
      </c>
      <c r="J127" s="34">
        <v>1931</v>
      </c>
      <c r="K127" s="35">
        <v>-2141</v>
      </c>
      <c r="M127" s="8"/>
      <c r="N127" s="8"/>
    </row>
    <row r="128" spans="1:14" x14ac:dyDescent="0.3">
      <c r="A128" s="6">
        <v>29952</v>
      </c>
      <c r="B128" s="37">
        <v>1919</v>
      </c>
      <c r="C128" s="7">
        <f t="shared" si="1"/>
        <v>2495</v>
      </c>
      <c r="D128" s="10"/>
      <c r="E128" s="10"/>
      <c r="H128" s="38">
        <v>-2495</v>
      </c>
      <c r="J128" s="34">
        <v>1869</v>
      </c>
      <c r="K128" s="35">
        <v>-2399</v>
      </c>
      <c r="M128" s="8"/>
      <c r="N128" s="8"/>
    </row>
    <row r="129" spans="1:14" x14ac:dyDescent="0.3">
      <c r="A129" s="6">
        <v>29983</v>
      </c>
      <c r="B129" s="37">
        <v>2061</v>
      </c>
      <c r="C129" s="7">
        <f t="shared" si="1"/>
        <v>2622</v>
      </c>
      <c r="D129" s="10"/>
      <c r="E129" s="10"/>
      <c r="H129" s="38">
        <v>-2622</v>
      </c>
      <c r="J129" s="34">
        <v>1961</v>
      </c>
      <c r="K129" s="35">
        <v>-2454</v>
      </c>
      <c r="M129" s="8"/>
      <c r="N129" s="8"/>
    </row>
    <row r="130" spans="1:14" x14ac:dyDescent="0.3">
      <c r="A130" s="6">
        <v>30011</v>
      </c>
      <c r="B130" s="37">
        <v>2109</v>
      </c>
      <c r="C130" s="7">
        <f t="shared" ref="C130:C193" si="2">IF(OR(H130=0,H130=" ")," ",H130*(-1))</f>
        <v>2723</v>
      </c>
      <c r="D130" s="10"/>
      <c r="E130" s="10"/>
      <c r="H130" s="38">
        <v>-2723</v>
      </c>
      <c r="J130" s="34">
        <v>2163</v>
      </c>
      <c r="K130" s="35">
        <v>-2744</v>
      </c>
      <c r="M130" s="8"/>
      <c r="N130" s="8"/>
    </row>
    <row r="131" spans="1:14" x14ac:dyDescent="0.3">
      <c r="A131" s="6">
        <v>30042</v>
      </c>
      <c r="B131" s="37">
        <v>2069</v>
      </c>
      <c r="C131" s="7">
        <f t="shared" si="2"/>
        <v>2692</v>
      </c>
      <c r="D131" s="10"/>
      <c r="E131" s="10"/>
      <c r="H131" s="38">
        <v>-2692</v>
      </c>
      <c r="J131" s="34">
        <v>2029</v>
      </c>
      <c r="K131" s="35">
        <v>-2508</v>
      </c>
      <c r="M131" s="8"/>
      <c r="N131" s="8"/>
    </row>
    <row r="132" spans="1:14" x14ac:dyDescent="0.3">
      <c r="A132" s="6">
        <v>30072</v>
      </c>
      <c r="B132" s="37">
        <v>2277</v>
      </c>
      <c r="C132" s="7">
        <f t="shared" si="2"/>
        <v>2562</v>
      </c>
      <c r="D132" s="10"/>
      <c r="E132" s="10"/>
      <c r="H132" s="38">
        <v>-2562</v>
      </c>
      <c r="J132" s="34">
        <v>2394</v>
      </c>
      <c r="K132" s="35">
        <v>-2630</v>
      </c>
      <c r="M132" s="8"/>
      <c r="N132" s="8"/>
    </row>
    <row r="133" spans="1:14" x14ac:dyDescent="0.3">
      <c r="A133" s="6">
        <v>30103</v>
      </c>
      <c r="B133" s="37">
        <v>2078</v>
      </c>
      <c r="C133" s="7">
        <f t="shared" si="2"/>
        <v>2551</v>
      </c>
      <c r="D133" s="10">
        <f>IF(OR(J133=0,J133=" ")," ",SUM(J122:J133))</f>
        <v>23774</v>
      </c>
      <c r="E133" s="10">
        <f>IF(OR(K133=0,K133=" ")," ",SUM(K122:K133)*-1)</f>
        <v>29555</v>
      </c>
      <c r="F133" s="12" t="s">
        <v>11</v>
      </c>
      <c r="H133" s="38">
        <v>-2551</v>
      </c>
      <c r="J133" s="34">
        <v>2117</v>
      </c>
      <c r="K133" s="35">
        <v>-2647</v>
      </c>
      <c r="M133" s="8"/>
      <c r="N133" s="8"/>
    </row>
    <row r="134" spans="1:14" x14ac:dyDescent="0.3">
      <c r="A134" s="6">
        <v>30133</v>
      </c>
      <c r="B134" s="37">
        <v>2232</v>
      </c>
      <c r="C134" s="7">
        <f t="shared" si="2"/>
        <v>2630</v>
      </c>
      <c r="D134" s="10"/>
      <c r="E134" s="10"/>
      <c r="H134" s="38">
        <v>-2630</v>
      </c>
      <c r="J134" s="34">
        <v>2255</v>
      </c>
      <c r="K134" s="35">
        <v>-2699</v>
      </c>
      <c r="M134" s="8"/>
      <c r="N134" s="8"/>
    </row>
    <row r="135" spans="1:14" x14ac:dyDescent="0.3">
      <c r="A135" s="6">
        <v>30164</v>
      </c>
      <c r="B135" s="37">
        <v>2013</v>
      </c>
      <c r="C135" s="7">
        <f t="shared" si="2"/>
        <v>2522</v>
      </c>
      <c r="D135" s="10"/>
      <c r="E135" s="10"/>
      <c r="H135" s="38">
        <v>-2522</v>
      </c>
      <c r="J135" s="34">
        <v>2015</v>
      </c>
      <c r="K135" s="35">
        <v>-2681</v>
      </c>
      <c r="M135" s="8"/>
      <c r="N135" s="8"/>
    </row>
    <row r="136" spans="1:14" x14ac:dyDescent="0.3">
      <c r="A136" s="6">
        <v>30195</v>
      </c>
      <c r="B136" s="37">
        <v>2181</v>
      </c>
      <c r="C136" s="7">
        <f t="shared" si="2"/>
        <v>2394</v>
      </c>
      <c r="D136" s="10"/>
      <c r="E136" s="10"/>
      <c r="H136" s="38">
        <v>-2394</v>
      </c>
      <c r="J136" s="34">
        <v>2124</v>
      </c>
      <c r="K136" s="35">
        <v>-2475</v>
      </c>
      <c r="M136" s="8"/>
      <c r="N136" s="8"/>
    </row>
    <row r="137" spans="1:14" x14ac:dyDescent="0.3">
      <c r="A137" s="6">
        <v>30225</v>
      </c>
      <c r="B137" s="37">
        <v>2211</v>
      </c>
      <c r="C137" s="7">
        <f t="shared" si="2"/>
        <v>2630</v>
      </c>
      <c r="D137" s="10"/>
      <c r="E137" s="10"/>
      <c r="H137" s="38">
        <v>-2630</v>
      </c>
      <c r="J137" s="34">
        <v>2265</v>
      </c>
      <c r="K137" s="35">
        <v>-2626</v>
      </c>
      <c r="M137" s="8"/>
      <c r="N137" s="8"/>
    </row>
    <row r="138" spans="1:14" x14ac:dyDescent="0.3">
      <c r="A138" s="6">
        <v>30256</v>
      </c>
      <c r="B138" s="37">
        <v>2158</v>
      </c>
      <c r="C138" s="7">
        <f t="shared" si="2"/>
        <v>2444</v>
      </c>
      <c r="D138" s="10"/>
      <c r="E138" s="10"/>
      <c r="H138" s="38">
        <v>-2444</v>
      </c>
      <c r="J138" s="34">
        <v>2127</v>
      </c>
      <c r="K138" s="35">
        <v>-2480</v>
      </c>
      <c r="M138" s="8"/>
      <c r="N138" s="8"/>
    </row>
    <row r="139" spans="1:14" x14ac:dyDescent="0.3">
      <c r="A139" s="6">
        <v>30286</v>
      </c>
      <c r="B139" s="37">
        <v>2219</v>
      </c>
      <c r="C139" s="7">
        <f t="shared" si="2"/>
        <v>2463</v>
      </c>
      <c r="D139" s="10"/>
      <c r="E139" s="10"/>
      <c r="H139" s="38">
        <v>-2463</v>
      </c>
      <c r="J139" s="34">
        <v>2351</v>
      </c>
      <c r="K139" s="35">
        <v>-2335</v>
      </c>
      <c r="M139" s="8"/>
      <c r="N139" s="8"/>
    </row>
    <row r="140" spans="1:14" x14ac:dyDescent="0.3">
      <c r="A140" s="6">
        <v>30317</v>
      </c>
      <c r="B140" s="37">
        <v>1961</v>
      </c>
      <c r="C140" s="7">
        <f t="shared" si="2"/>
        <v>2306</v>
      </c>
      <c r="D140" s="10"/>
      <c r="E140" s="10"/>
      <c r="H140" s="38">
        <v>-2306</v>
      </c>
      <c r="J140" s="34">
        <v>1867</v>
      </c>
      <c r="K140" s="35">
        <v>-2246</v>
      </c>
      <c r="M140" s="8"/>
      <c r="N140" s="8"/>
    </row>
    <row r="141" spans="1:14" x14ac:dyDescent="0.3">
      <c r="A141" s="6">
        <v>30348</v>
      </c>
      <c r="B141" s="37">
        <v>2042</v>
      </c>
      <c r="C141" s="7">
        <f t="shared" si="2"/>
        <v>2370</v>
      </c>
      <c r="D141" s="10"/>
      <c r="E141" s="10"/>
      <c r="H141" s="38">
        <v>-2370</v>
      </c>
      <c r="J141" s="34">
        <v>1908</v>
      </c>
      <c r="K141" s="35">
        <v>-2223</v>
      </c>
      <c r="M141" s="8"/>
      <c r="N141" s="8"/>
    </row>
    <row r="142" spans="1:14" x14ac:dyDescent="0.3">
      <c r="A142" s="6">
        <v>30376</v>
      </c>
      <c r="B142" s="37">
        <v>2121</v>
      </c>
      <c r="C142" s="7">
        <f t="shared" si="2"/>
        <v>2491</v>
      </c>
      <c r="D142" s="10"/>
      <c r="E142" s="10"/>
      <c r="H142" s="38">
        <v>-2491</v>
      </c>
      <c r="J142" s="34">
        <v>2145</v>
      </c>
      <c r="K142" s="35">
        <v>-2506</v>
      </c>
      <c r="M142" s="8"/>
      <c r="N142" s="8"/>
    </row>
    <row r="143" spans="1:14" x14ac:dyDescent="0.3">
      <c r="A143" s="6">
        <v>30407</v>
      </c>
      <c r="B143" s="37">
        <v>2222</v>
      </c>
      <c r="C143" s="7">
        <f t="shared" si="2"/>
        <v>2434</v>
      </c>
      <c r="D143" s="10"/>
      <c r="E143" s="10"/>
      <c r="H143" s="38">
        <v>-2434</v>
      </c>
      <c r="J143" s="34">
        <v>2195</v>
      </c>
      <c r="K143" s="35">
        <v>-2253</v>
      </c>
      <c r="M143" s="8"/>
      <c r="N143" s="8"/>
    </row>
    <row r="144" spans="1:14" x14ac:dyDescent="0.3">
      <c r="A144" s="6">
        <v>30437</v>
      </c>
      <c r="B144" s="37">
        <v>2198</v>
      </c>
      <c r="C144" s="7">
        <f t="shared" si="2"/>
        <v>2350</v>
      </c>
      <c r="D144" s="10"/>
      <c r="E144" s="10"/>
      <c r="H144" s="38">
        <v>-2350</v>
      </c>
      <c r="J144" s="34">
        <v>2280</v>
      </c>
      <c r="K144" s="35">
        <v>-2448</v>
      </c>
      <c r="M144" s="8"/>
      <c r="N144" s="8"/>
    </row>
    <row r="145" spans="1:14" x14ac:dyDescent="0.3">
      <c r="A145" s="6">
        <v>30468</v>
      </c>
      <c r="B145" s="37">
        <v>2154</v>
      </c>
      <c r="C145" s="7">
        <f t="shared" si="2"/>
        <v>2491</v>
      </c>
      <c r="D145" s="10">
        <f>IF(OR(J145=0,J145=" ")," ",SUM(J134:J145))</f>
        <v>25709</v>
      </c>
      <c r="E145" s="10">
        <f>IF(OR(K145=0,K145=" ")," ",SUM(K134:K145)*-1)</f>
        <v>29553</v>
      </c>
      <c r="F145" s="12" t="s">
        <v>12</v>
      </c>
      <c r="H145" s="38">
        <v>-2491</v>
      </c>
      <c r="J145" s="34">
        <v>2177</v>
      </c>
      <c r="K145" s="35">
        <v>-2581</v>
      </c>
      <c r="M145" s="8"/>
      <c r="N145" s="8"/>
    </row>
    <row r="146" spans="1:14" x14ac:dyDescent="0.3">
      <c r="A146" s="6">
        <v>30498</v>
      </c>
      <c r="B146" s="37">
        <v>2182</v>
      </c>
      <c r="C146" s="7">
        <f t="shared" si="2"/>
        <v>2505</v>
      </c>
      <c r="D146" s="10"/>
      <c r="E146" s="10"/>
      <c r="H146" s="38">
        <v>-2505</v>
      </c>
      <c r="J146" s="34">
        <v>2190</v>
      </c>
      <c r="K146" s="35">
        <v>-2529</v>
      </c>
      <c r="M146" s="8"/>
      <c r="N146" s="8"/>
    </row>
    <row r="147" spans="1:14" x14ac:dyDescent="0.3">
      <c r="A147" s="6">
        <v>30529</v>
      </c>
      <c r="B147" s="37">
        <v>2186</v>
      </c>
      <c r="C147" s="7">
        <f t="shared" si="2"/>
        <v>2485</v>
      </c>
      <c r="D147" s="10"/>
      <c r="E147" s="10"/>
      <c r="H147" s="38">
        <v>-2485</v>
      </c>
      <c r="J147" s="34">
        <v>2217</v>
      </c>
      <c r="K147" s="35">
        <v>-2728</v>
      </c>
      <c r="M147" s="8"/>
      <c r="N147" s="8"/>
    </row>
    <row r="148" spans="1:14" x14ac:dyDescent="0.3">
      <c r="A148" s="6">
        <v>30560</v>
      </c>
      <c r="B148" s="37">
        <v>2317</v>
      </c>
      <c r="C148" s="7">
        <f t="shared" si="2"/>
        <v>2457</v>
      </c>
      <c r="D148" s="10"/>
      <c r="E148" s="10"/>
      <c r="H148" s="38">
        <v>-2457</v>
      </c>
      <c r="J148" s="34">
        <v>2252</v>
      </c>
      <c r="K148" s="35">
        <v>-2509</v>
      </c>
      <c r="M148" s="8"/>
      <c r="N148" s="8"/>
    </row>
    <row r="149" spans="1:14" x14ac:dyDescent="0.3">
      <c r="A149" s="6">
        <v>30590</v>
      </c>
      <c r="B149" s="37">
        <v>2342</v>
      </c>
      <c r="C149" s="7">
        <f t="shared" si="2"/>
        <v>2554</v>
      </c>
      <c r="D149" s="10"/>
      <c r="E149" s="10"/>
      <c r="H149" s="38">
        <v>-2554</v>
      </c>
      <c r="J149" s="34">
        <v>2404</v>
      </c>
      <c r="K149" s="35">
        <v>-2567</v>
      </c>
      <c r="M149" s="8"/>
      <c r="N149" s="8"/>
    </row>
    <row r="150" spans="1:14" x14ac:dyDescent="0.3">
      <c r="A150" s="6">
        <v>30621</v>
      </c>
      <c r="B150" s="37">
        <v>2384</v>
      </c>
      <c r="C150" s="7">
        <f t="shared" si="2"/>
        <v>2470</v>
      </c>
      <c r="D150" s="10"/>
      <c r="E150" s="10"/>
      <c r="H150" s="38">
        <v>-2470</v>
      </c>
      <c r="J150" s="34">
        <v>2382</v>
      </c>
      <c r="K150" s="35">
        <v>-2542</v>
      </c>
      <c r="M150" s="8"/>
      <c r="N150" s="8"/>
    </row>
    <row r="151" spans="1:14" x14ac:dyDescent="0.3">
      <c r="A151" s="6">
        <v>30651</v>
      </c>
      <c r="B151" s="37">
        <v>2523</v>
      </c>
      <c r="C151" s="7">
        <f t="shared" si="2"/>
        <v>2595</v>
      </c>
      <c r="D151" s="10"/>
      <c r="E151" s="10"/>
      <c r="H151" s="38">
        <v>-2595</v>
      </c>
      <c r="J151" s="34">
        <v>2651</v>
      </c>
      <c r="K151" s="35">
        <v>-2406</v>
      </c>
      <c r="M151" s="8"/>
      <c r="N151" s="8"/>
    </row>
    <row r="152" spans="1:14" x14ac:dyDescent="0.3">
      <c r="A152" s="6">
        <v>30682</v>
      </c>
      <c r="B152" s="37">
        <v>2389</v>
      </c>
      <c r="C152" s="7">
        <f t="shared" si="2"/>
        <v>2677</v>
      </c>
      <c r="D152" s="10"/>
      <c r="E152" s="10"/>
      <c r="H152" s="38">
        <v>-2677</v>
      </c>
      <c r="J152" s="34">
        <v>2278</v>
      </c>
      <c r="K152" s="35">
        <v>-2647</v>
      </c>
      <c r="M152" s="8"/>
      <c r="N152" s="8"/>
    </row>
    <row r="153" spans="1:14" x14ac:dyDescent="0.3">
      <c r="A153" s="6">
        <v>30713</v>
      </c>
      <c r="B153" s="37">
        <v>2362</v>
      </c>
      <c r="C153" s="7">
        <f t="shared" si="2"/>
        <v>2709</v>
      </c>
      <c r="D153" s="10"/>
      <c r="E153" s="10"/>
      <c r="H153" s="38">
        <v>-2709</v>
      </c>
      <c r="J153" s="34">
        <v>2319</v>
      </c>
      <c r="K153" s="35">
        <v>-2638</v>
      </c>
      <c r="M153" s="8"/>
      <c r="N153" s="8"/>
    </row>
    <row r="154" spans="1:14" x14ac:dyDescent="0.3">
      <c r="A154" s="6">
        <v>30742</v>
      </c>
      <c r="B154" s="37">
        <v>2456</v>
      </c>
      <c r="C154" s="7">
        <f t="shared" si="2"/>
        <v>2896</v>
      </c>
      <c r="D154" s="10"/>
      <c r="E154" s="10"/>
      <c r="H154" s="38">
        <v>-2896</v>
      </c>
      <c r="J154" s="34">
        <v>2511</v>
      </c>
      <c r="K154" s="35">
        <v>-2823</v>
      </c>
      <c r="M154" s="8"/>
      <c r="N154" s="8"/>
    </row>
    <row r="155" spans="1:14" x14ac:dyDescent="0.3">
      <c r="A155" s="6">
        <v>30773</v>
      </c>
      <c r="B155" s="37">
        <v>2390</v>
      </c>
      <c r="C155" s="7">
        <f t="shared" si="2"/>
        <v>2574</v>
      </c>
      <c r="D155" s="10"/>
      <c r="E155" s="10"/>
      <c r="H155" s="38">
        <v>-2574</v>
      </c>
      <c r="J155" s="34">
        <v>2359</v>
      </c>
      <c r="K155" s="35">
        <v>-2367</v>
      </c>
      <c r="M155" s="8"/>
      <c r="N155" s="8"/>
    </row>
    <row r="156" spans="1:14" x14ac:dyDescent="0.3">
      <c r="A156" s="6">
        <v>30803</v>
      </c>
      <c r="B156" s="37">
        <v>2541</v>
      </c>
      <c r="C156" s="7">
        <f t="shared" si="2"/>
        <v>3016</v>
      </c>
      <c r="D156" s="10"/>
      <c r="E156" s="10"/>
      <c r="H156" s="38">
        <v>-3016</v>
      </c>
      <c r="J156" s="34">
        <v>2728</v>
      </c>
      <c r="K156" s="35">
        <v>-3220</v>
      </c>
      <c r="M156" s="8"/>
      <c r="N156" s="8"/>
    </row>
    <row r="157" spans="1:14" x14ac:dyDescent="0.3">
      <c r="A157" s="6">
        <v>30834</v>
      </c>
      <c r="B157" s="37">
        <v>2679</v>
      </c>
      <c r="C157" s="7">
        <f t="shared" si="2"/>
        <v>3051</v>
      </c>
      <c r="D157" s="10">
        <f>IF(OR(J157=0,J157=" ")," ",SUM(J146:J157))</f>
        <v>28970</v>
      </c>
      <c r="E157" s="10">
        <f>IF(OR(K157=0,K157=" ")," ",SUM(K146:K157)*-1)</f>
        <v>32018</v>
      </c>
      <c r="F157" s="12" t="s">
        <v>13</v>
      </c>
      <c r="H157" s="38">
        <v>-3051</v>
      </c>
      <c r="J157" s="34">
        <v>2679</v>
      </c>
      <c r="K157" s="35">
        <v>-3042</v>
      </c>
      <c r="M157" s="8"/>
      <c r="N157" s="8"/>
    </row>
    <row r="158" spans="1:14" x14ac:dyDescent="0.3">
      <c r="A158" s="6">
        <v>30864</v>
      </c>
      <c r="B158" s="37">
        <v>2846</v>
      </c>
      <c r="C158" s="7">
        <f t="shared" si="2"/>
        <v>3363</v>
      </c>
      <c r="D158" s="10"/>
      <c r="E158" s="10"/>
      <c r="H158" s="38">
        <v>-3363</v>
      </c>
      <c r="J158" s="34">
        <v>2819</v>
      </c>
      <c r="K158" s="35">
        <v>-3473</v>
      </c>
      <c r="M158" s="8"/>
      <c r="N158" s="8"/>
    </row>
    <row r="159" spans="1:14" x14ac:dyDescent="0.3">
      <c r="A159" s="6">
        <v>30895</v>
      </c>
      <c r="B159" s="37">
        <v>2831</v>
      </c>
      <c r="C159" s="7">
        <f t="shared" si="2"/>
        <v>3170</v>
      </c>
      <c r="D159" s="10"/>
      <c r="E159" s="10"/>
      <c r="H159" s="38">
        <v>-3170</v>
      </c>
      <c r="J159" s="34">
        <v>2825</v>
      </c>
      <c r="K159" s="35">
        <v>-3423</v>
      </c>
      <c r="M159" s="8"/>
      <c r="N159" s="8"/>
    </row>
    <row r="160" spans="1:14" x14ac:dyDescent="0.3">
      <c r="A160" s="6">
        <v>30926</v>
      </c>
      <c r="B160" s="37">
        <v>2857</v>
      </c>
      <c r="C160" s="7">
        <f t="shared" si="2"/>
        <v>3393</v>
      </c>
      <c r="D160" s="10"/>
      <c r="E160" s="10"/>
      <c r="H160" s="38">
        <v>-3393</v>
      </c>
      <c r="J160" s="34">
        <v>2741</v>
      </c>
      <c r="K160" s="35">
        <v>-3362</v>
      </c>
      <c r="M160" s="8"/>
      <c r="N160" s="8"/>
    </row>
    <row r="161" spans="1:14" x14ac:dyDescent="0.3">
      <c r="A161" s="6">
        <v>30956</v>
      </c>
      <c r="B161" s="37">
        <v>2723</v>
      </c>
      <c r="C161" s="7">
        <f t="shared" si="2"/>
        <v>3145</v>
      </c>
      <c r="D161" s="10"/>
      <c r="E161" s="10"/>
      <c r="H161" s="38">
        <v>-3145</v>
      </c>
      <c r="J161" s="34">
        <v>2828</v>
      </c>
      <c r="K161" s="35">
        <v>-3315</v>
      </c>
      <c r="M161" s="8"/>
      <c r="N161" s="8"/>
    </row>
    <row r="162" spans="1:14" x14ac:dyDescent="0.3">
      <c r="A162" s="6">
        <v>30987</v>
      </c>
      <c r="B162" s="37">
        <v>2851</v>
      </c>
      <c r="C162" s="7">
        <f t="shared" si="2"/>
        <v>3289</v>
      </c>
      <c r="D162" s="10"/>
      <c r="E162" s="10"/>
      <c r="H162" s="38">
        <v>-3289</v>
      </c>
      <c r="J162" s="34">
        <v>2774</v>
      </c>
      <c r="K162" s="35">
        <v>-3301</v>
      </c>
      <c r="M162" s="8"/>
      <c r="N162" s="8"/>
    </row>
    <row r="163" spans="1:14" x14ac:dyDescent="0.3">
      <c r="A163" s="6">
        <v>31017</v>
      </c>
      <c r="B163" s="37">
        <v>2703</v>
      </c>
      <c r="C163" s="7">
        <f t="shared" si="2"/>
        <v>3204</v>
      </c>
      <c r="D163" s="10"/>
      <c r="E163" s="10"/>
      <c r="H163" s="38">
        <v>-3204</v>
      </c>
      <c r="J163" s="34">
        <v>2826</v>
      </c>
      <c r="K163" s="35">
        <v>-2949</v>
      </c>
      <c r="M163" s="8"/>
      <c r="N163" s="8"/>
    </row>
    <row r="164" spans="1:14" x14ac:dyDescent="0.3">
      <c r="A164" s="6">
        <v>31048</v>
      </c>
      <c r="B164" s="37">
        <v>2764</v>
      </c>
      <c r="C164" s="7">
        <f t="shared" si="2"/>
        <v>3323</v>
      </c>
      <c r="D164" s="10"/>
      <c r="E164" s="10"/>
      <c r="H164" s="38">
        <v>-3323</v>
      </c>
      <c r="J164" s="34">
        <v>2653</v>
      </c>
      <c r="K164" s="35">
        <v>-3387</v>
      </c>
      <c r="M164" s="8"/>
      <c r="N164" s="8"/>
    </row>
    <row r="165" spans="1:14" x14ac:dyDescent="0.3">
      <c r="A165" s="6">
        <v>31079</v>
      </c>
      <c r="B165" s="37">
        <v>2953</v>
      </c>
      <c r="C165" s="7">
        <f t="shared" si="2"/>
        <v>3334</v>
      </c>
      <c r="D165" s="10"/>
      <c r="E165" s="10"/>
      <c r="H165" s="38">
        <v>-3334</v>
      </c>
      <c r="J165" s="34">
        <v>2780</v>
      </c>
      <c r="K165" s="35">
        <v>-3101</v>
      </c>
      <c r="M165" s="8"/>
      <c r="N165" s="8"/>
    </row>
    <row r="166" spans="1:14" x14ac:dyDescent="0.3">
      <c r="A166" s="6">
        <v>31107</v>
      </c>
      <c r="B166" s="37">
        <v>3299</v>
      </c>
      <c r="C166" s="7">
        <f t="shared" si="2"/>
        <v>3282</v>
      </c>
      <c r="D166" s="10"/>
      <c r="E166" s="10"/>
      <c r="H166" s="38">
        <v>-3282</v>
      </c>
      <c r="J166" s="34">
        <v>3404</v>
      </c>
      <c r="K166" s="35">
        <v>-3126</v>
      </c>
      <c r="M166" s="8"/>
      <c r="N166" s="8"/>
    </row>
    <row r="167" spans="1:14" x14ac:dyDescent="0.3">
      <c r="A167" s="6">
        <v>31138</v>
      </c>
      <c r="B167" s="37">
        <v>3240</v>
      </c>
      <c r="C167" s="7">
        <f t="shared" si="2"/>
        <v>3637</v>
      </c>
      <c r="D167" s="10"/>
      <c r="E167" s="10"/>
      <c r="H167" s="38">
        <v>-3637</v>
      </c>
      <c r="J167" s="34">
        <v>3242</v>
      </c>
      <c r="K167" s="35">
        <v>-3457</v>
      </c>
      <c r="M167" s="8"/>
      <c r="N167" s="8"/>
    </row>
    <row r="168" spans="1:14" x14ac:dyDescent="0.3">
      <c r="A168" s="6">
        <v>31168</v>
      </c>
      <c r="B168" s="37">
        <v>3417</v>
      </c>
      <c r="C168" s="7">
        <f t="shared" si="2"/>
        <v>3799</v>
      </c>
      <c r="D168" s="10"/>
      <c r="E168" s="10"/>
      <c r="H168" s="38">
        <v>-3799</v>
      </c>
      <c r="J168" s="34">
        <v>3652</v>
      </c>
      <c r="K168" s="35">
        <v>-3985</v>
      </c>
      <c r="M168" s="8"/>
      <c r="N168" s="8"/>
    </row>
    <row r="169" spans="1:14" x14ac:dyDescent="0.3">
      <c r="A169" s="6">
        <v>31199</v>
      </c>
      <c r="B169" s="37">
        <v>3364</v>
      </c>
      <c r="C169" s="7">
        <f t="shared" si="2"/>
        <v>3887</v>
      </c>
      <c r="D169" s="10">
        <f>IF(OR(J169=0,J169=" ")," ",SUM(J158:J169))</f>
        <v>35848</v>
      </c>
      <c r="E169" s="10">
        <f>IF(OR(K169=0,K169=" ")," ",SUM(K158:K169)*-1)</f>
        <v>40663</v>
      </c>
      <c r="F169" s="12" t="s">
        <v>14</v>
      </c>
      <c r="H169" s="38">
        <v>-3887</v>
      </c>
      <c r="J169" s="34">
        <v>3304</v>
      </c>
      <c r="K169" s="35">
        <v>-3784</v>
      </c>
      <c r="M169" s="8"/>
      <c r="N169" s="8"/>
    </row>
    <row r="170" spans="1:14" x14ac:dyDescent="0.3">
      <c r="A170" s="6">
        <v>31229</v>
      </c>
      <c r="B170" s="37">
        <v>3396</v>
      </c>
      <c r="C170" s="7">
        <f t="shared" si="2"/>
        <v>3927</v>
      </c>
      <c r="D170" s="10"/>
      <c r="E170" s="10"/>
      <c r="H170" s="38">
        <v>-3927</v>
      </c>
      <c r="J170" s="34">
        <v>3395</v>
      </c>
      <c r="K170" s="35">
        <v>-4183</v>
      </c>
      <c r="M170" s="8"/>
      <c r="N170" s="8"/>
    </row>
    <row r="171" spans="1:14" x14ac:dyDescent="0.3">
      <c r="A171" s="6">
        <v>31260</v>
      </c>
      <c r="B171" s="37">
        <v>3285</v>
      </c>
      <c r="C171" s="7">
        <f t="shared" si="2"/>
        <v>3906</v>
      </c>
      <c r="D171" s="10"/>
      <c r="E171" s="10"/>
      <c r="H171" s="38">
        <v>-3906</v>
      </c>
      <c r="J171" s="34">
        <v>3224</v>
      </c>
      <c r="K171" s="35">
        <v>-4122</v>
      </c>
      <c r="M171" s="8"/>
      <c r="N171" s="8"/>
    </row>
    <row r="172" spans="1:14" x14ac:dyDescent="0.3">
      <c r="A172" s="6">
        <v>31291</v>
      </c>
      <c r="B172" s="37">
        <v>3129</v>
      </c>
      <c r="C172" s="7">
        <f t="shared" si="2"/>
        <v>3900</v>
      </c>
      <c r="D172" s="10"/>
      <c r="E172" s="10"/>
      <c r="H172" s="38">
        <v>-3900</v>
      </c>
      <c r="J172" s="34">
        <v>2993</v>
      </c>
      <c r="K172" s="35">
        <v>-3918</v>
      </c>
      <c r="M172" s="8"/>
      <c r="N172" s="8"/>
    </row>
    <row r="173" spans="1:14" x14ac:dyDescent="0.3">
      <c r="A173" s="6">
        <v>31321</v>
      </c>
      <c r="B173" s="37">
        <v>3277</v>
      </c>
      <c r="C173" s="7">
        <f t="shared" si="2"/>
        <v>3883</v>
      </c>
      <c r="D173" s="10"/>
      <c r="E173" s="10"/>
      <c r="H173" s="38">
        <v>-3883</v>
      </c>
      <c r="J173" s="34">
        <v>3428</v>
      </c>
      <c r="K173" s="35">
        <v>-4131</v>
      </c>
      <c r="M173" s="8"/>
      <c r="N173" s="8"/>
    </row>
    <row r="174" spans="1:14" x14ac:dyDescent="0.3">
      <c r="A174" s="6">
        <v>31352</v>
      </c>
      <c r="B174" s="37">
        <v>3265</v>
      </c>
      <c r="C174" s="7">
        <f t="shared" si="2"/>
        <v>3939</v>
      </c>
      <c r="D174" s="10"/>
      <c r="E174" s="10"/>
      <c r="H174" s="38">
        <v>-3939</v>
      </c>
      <c r="J174" s="34">
        <v>3281</v>
      </c>
      <c r="K174" s="35">
        <v>-3896</v>
      </c>
      <c r="M174" s="8"/>
      <c r="N174" s="8"/>
    </row>
    <row r="175" spans="1:14" x14ac:dyDescent="0.3">
      <c r="A175" s="6">
        <v>31382</v>
      </c>
      <c r="B175" s="37">
        <v>3447</v>
      </c>
      <c r="C175" s="7">
        <f t="shared" si="2"/>
        <v>4192</v>
      </c>
      <c r="D175" s="10"/>
      <c r="E175" s="10"/>
      <c r="H175" s="38">
        <v>-4192</v>
      </c>
      <c r="J175" s="34">
        <v>3591</v>
      </c>
      <c r="K175" s="35">
        <v>-3958</v>
      </c>
      <c r="M175" s="8"/>
      <c r="N175" s="8"/>
    </row>
    <row r="176" spans="1:14" x14ac:dyDescent="0.3">
      <c r="A176" s="6">
        <v>31413</v>
      </c>
      <c r="B176" s="37">
        <v>3211</v>
      </c>
      <c r="C176" s="7">
        <f t="shared" si="2"/>
        <v>4056</v>
      </c>
      <c r="D176" s="10"/>
      <c r="E176" s="10"/>
      <c r="H176" s="38">
        <v>-4056</v>
      </c>
      <c r="J176" s="34">
        <v>3096</v>
      </c>
      <c r="K176" s="35">
        <v>-4075</v>
      </c>
      <c r="M176" s="8"/>
      <c r="N176" s="8"/>
    </row>
    <row r="177" spans="1:14" x14ac:dyDescent="0.3">
      <c r="A177" s="6">
        <v>31444</v>
      </c>
      <c r="B177" s="37">
        <v>3311</v>
      </c>
      <c r="C177" s="7">
        <f t="shared" si="2"/>
        <v>3781</v>
      </c>
      <c r="D177" s="10"/>
      <c r="E177" s="10"/>
      <c r="H177" s="38">
        <v>-3781</v>
      </c>
      <c r="J177" s="34">
        <v>3113</v>
      </c>
      <c r="K177" s="35">
        <v>-3523</v>
      </c>
      <c r="M177" s="8"/>
      <c r="N177" s="8"/>
    </row>
    <row r="178" spans="1:14" x14ac:dyDescent="0.3">
      <c r="A178" s="6">
        <v>31472</v>
      </c>
      <c r="B178" s="37">
        <v>3180</v>
      </c>
      <c r="C178" s="7">
        <f t="shared" si="2"/>
        <v>4046</v>
      </c>
      <c r="D178" s="10"/>
      <c r="E178" s="10"/>
      <c r="H178" s="38">
        <v>-4046</v>
      </c>
      <c r="J178" s="34">
        <v>3293</v>
      </c>
      <c r="K178" s="35">
        <v>-3794</v>
      </c>
      <c r="M178" s="8"/>
      <c r="N178" s="8"/>
    </row>
    <row r="179" spans="1:14" x14ac:dyDescent="0.3">
      <c r="A179" s="6">
        <v>31503</v>
      </c>
      <c r="B179" s="37">
        <v>3186</v>
      </c>
      <c r="C179" s="7">
        <f t="shared" si="2"/>
        <v>4020</v>
      </c>
      <c r="D179" s="10"/>
      <c r="E179" s="10"/>
      <c r="H179" s="38">
        <v>-4020</v>
      </c>
      <c r="J179" s="34">
        <v>3221</v>
      </c>
      <c r="K179" s="35">
        <v>-3939</v>
      </c>
      <c r="M179" s="8"/>
      <c r="N179" s="8"/>
    </row>
    <row r="180" spans="1:14" x14ac:dyDescent="0.3">
      <c r="A180" s="6">
        <v>31533</v>
      </c>
      <c r="B180" s="37">
        <v>3186</v>
      </c>
      <c r="C180" s="7">
        <f t="shared" si="2"/>
        <v>3753</v>
      </c>
      <c r="D180" s="10"/>
      <c r="E180" s="10"/>
      <c r="H180" s="38">
        <v>-3753</v>
      </c>
      <c r="J180" s="34">
        <v>3360</v>
      </c>
      <c r="K180" s="35">
        <v>-3818</v>
      </c>
      <c r="M180" s="8"/>
      <c r="N180" s="8"/>
    </row>
    <row r="181" spans="1:14" x14ac:dyDescent="0.3">
      <c r="A181" s="6">
        <v>31564</v>
      </c>
      <c r="B181" s="37">
        <v>3131</v>
      </c>
      <c r="C181" s="7">
        <f t="shared" si="2"/>
        <v>3753</v>
      </c>
      <c r="D181" s="10">
        <f>IF(OR(J181=0,J181=" ")," ",SUM(J170:J181))</f>
        <v>39059</v>
      </c>
      <c r="E181" s="10">
        <f>IF(OR(K181=0,K181=" ")," ",SUM(K170:K181)*-1)</f>
        <v>47052</v>
      </c>
      <c r="F181" s="12" t="s">
        <v>15</v>
      </c>
      <c r="H181" s="38">
        <v>-3753</v>
      </c>
      <c r="J181" s="34">
        <v>3064</v>
      </c>
      <c r="K181" s="35">
        <v>-3695</v>
      </c>
      <c r="M181" s="8"/>
      <c r="N181" s="8"/>
    </row>
    <row r="182" spans="1:14" x14ac:dyDescent="0.3">
      <c r="A182" s="6">
        <v>31594</v>
      </c>
      <c r="B182" s="37">
        <v>3344</v>
      </c>
      <c r="C182" s="7">
        <f t="shared" si="2"/>
        <v>3798</v>
      </c>
      <c r="D182" s="10"/>
      <c r="E182" s="10"/>
      <c r="H182" s="38">
        <v>-3798</v>
      </c>
      <c r="J182" s="34">
        <v>3343</v>
      </c>
      <c r="K182" s="35">
        <v>-4094</v>
      </c>
      <c r="M182" s="8"/>
      <c r="N182" s="8"/>
    </row>
    <row r="183" spans="1:14" x14ac:dyDescent="0.3">
      <c r="A183" s="6">
        <v>31625</v>
      </c>
      <c r="B183" s="37">
        <v>3609</v>
      </c>
      <c r="C183" s="7">
        <f t="shared" si="2"/>
        <v>3971</v>
      </c>
      <c r="D183" s="10"/>
      <c r="E183" s="10"/>
      <c r="H183" s="38">
        <v>-3971</v>
      </c>
      <c r="J183" s="34">
        <v>3563</v>
      </c>
      <c r="K183" s="35">
        <v>-4067</v>
      </c>
      <c r="M183" s="8"/>
      <c r="N183" s="8"/>
    </row>
    <row r="184" spans="1:14" x14ac:dyDescent="0.3">
      <c r="A184" s="6">
        <v>31656</v>
      </c>
      <c r="B184" s="37">
        <v>3610</v>
      </c>
      <c r="C184" s="7">
        <f t="shared" si="2"/>
        <v>4295</v>
      </c>
      <c r="D184" s="10"/>
      <c r="E184" s="10"/>
      <c r="H184" s="38">
        <v>-4295</v>
      </c>
      <c r="J184" s="34">
        <v>3508</v>
      </c>
      <c r="K184" s="35">
        <v>-4433</v>
      </c>
      <c r="M184" s="8"/>
      <c r="N184" s="8"/>
    </row>
    <row r="185" spans="1:14" x14ac:dyDescent="0.3">
      <c r="A185" s="6">
        <v>31686</v>
      </c>
      <c r="B185" s="37">
        <v>3800</v>
      </c>
      <c r="C185" s="7">
        <f t="shared" si="2"/>
        <v>4311</v>
      </c>
      <c r="D185" s="10"/>
      <c r="E185" s="10"/>
      <c r="H185" s="38">
        <v>-4311</v>
      </c>
      <c r="J185" s="34">
        <v>3956</v>
      </c>
      <c r="K185" s="35">
        <v>-4554</v>
      </c>
      <c r="M185" s="8"/>
      <c r="N185" s="8"/>
    </row>
    <row r="186" spans="1:14" x14ac:dyDescent="0.3">
      <c r="A186" s="6">
        <v>31717</v>
      </c>
      <c r="B186" s="37">
        <v>3528</v>
      </c>
      <c r="C186" s="7">
        <f t="shared" si="2"/>
        <v>3983</v>
      </c>
      <c r="D186" s="10"/>
      <c r="E186" s="10"/>
      <c r="H186" s="38">
        <v>-3983</v>
      </c>
      <c r="J186" s="34">
        <v>3518</v>
      </c>
      <c r="K186" s="35">
        <v>-3892</v>
      </c>
      <c r="M186" s="8"/>
      <c r="N186" s="8"/>
    </row>
    <row r="187" spans="1:14" x14ac:dyDescent="0.3">
      <c r="A187" s="6">
        <v>31747</v>
      </c>
      <c r="B187" s="37">
        <v>3817</v>
      </c>
      <c r="C187" s="7">
        <f t="shared" si="2"/>
        <v>4133</v>
      </c>
      <c r="D187" s="10"/>
      <c r="E187" s="10"/>
      <c r="H187" s="38">
        <v>-4133</v>
      </c>
      <c r="J187" s="34">
        <v>4063</v>
      </c>
      <c r="K187" s="35">
        <v>-4032</v>
      </c>
      <c r="M187" s="8"/>
      <c r="N187" s="8"/>
    </row>
    <row r="188" spans="1:14" x14ac:dyDescent="0.3">
      <c r="A188" s="6">
        <v>31778</v>
      </c>
      <c r="B188" s="37">
        <v>3615</v>
      </c>
      <c r="C188" s="7">
        <f t="shared" si="2"/>
        <v>3963</v>
      </c>
      <c r="D188" s="10"/>
      <c r="E188" s="10"/>
      <c r="H188" s="38">
        <v>-3963</v>
      </c>
      <c r="J188" s="34">
        <v>3406</v>
      </c>
      <c r="K188" s="35">
        <v>-3922</v>
      </c>
      <c r="M188" s="8"/>
      <c r="N188" s="8"/>
    </row>
    <row r="189" spans="1:14" x14ac:dyDescent="0.3">
      <c r="A189" s="6">
        <v>31809</v>
      </c>
      <c r="B189" s="37">
        <v>3717</v>
      </c>
      <c r="C189" s="7">
        <f t="shared" si="2"/>
        <v>4094</v>
      </c>
      <c r="D189" s="10"/>
      <c r="E189" s="10"/>
      <c r="H189" s="38">
        <v>-4094</v>
      </c>
      <c r="J189" s="34">
        <v>3464</v>
      </c>
      <c r="K189" s="35">
        <v>-3819</v>
      </c>
      <c r="M189" s="8"/>
      <c r="N189" s="8"/>
    </row>
    <row r="190" spans="1:14" x14ac:dyDescent="0.3">
      <c r="A190" s="6">
        <v>31837</v>
      </c>
      <c r="B190" s="37">
        <v>3732</v>
      </c>
      <c r="C190" s="7">
        <f t="shared" si="2"/>
        <v>3952</v>
      </c>
      <c r="D190" s="10"/>
      <c r="E190" s="10"/>
      <c r="H190" s="38">
        <v>-3952</v>
      </c>
      <c r="J190" s="34">
        <v>3902</v>
      </c>
      <c r="K190" s="35">
        <v>-3902</v>
      </c>
      <c r="M190" s="8"/>
      <c r="N190" s="8"/>
    </row>
    <row r="191" spans="1:14" x14ac:dyDescent="0.3">
      <c r="A191" s="6">
        <v>31868</v>
      </c>
      <c r="B191" s="37">
        <v>3741</v>
      </c>
      <c r="C191" s="7">
        <f t="shared" si="2"/>
        <v>3993</v>
      </c>
      <c r="D191" s="10"/>
      <c r="E191" s="10"/>
      <c r="H191" s="38">
        <v>-3993</v>
      </c>
      <c r="J191" s="34">
        <v>3713</v>
      </c>
      <c r="K191" s="35">
        <v>-3825</v>
      </c>
      <c r="M191" s="8"/>
      <c r="N191" s="8"/>
    </row>
    <row r="192" spans="1:14" x14ac:dyDescent="0.3">
      <c r="A192" s="6">
        <v>31898</v>
      </c>
      <c r="B192" s="37">
        <v>3829</v>
      </c>
      <c r="C192" s="7">
        <f t="shared" si="2"/>
        <v>4087</v>
      </c>
      <c r="D192" s="10"/>
      <c r="E192" s="10"/>
      <c r="H192" s="38">
        <v>-4087</v>
      </c>
      <c r="J192" s="34">
        <v>3992</v>
      </c>
      <c r="K192" s="35">
        <v>-4005</v>
      </c>
      <c r="M192" s="8"/>
      <c r="N192" s="8"/>
    </row>
    <row r="193" spans="1:14" x14ac:dyDescent="0.3">
      <c r="A193" s="6">
        <v>31929</v>
      </c>
      <c r="B193" s="37">
        <v>3943</v>
      </c>
      <c r="C193" s="7">
        <f t="shared" si="2"/>
        <v>4252</v>
      </c>
      <c r="D193" s="10">
        <f>IF(OR(J193=0,J193=" ")," ",SUM(J182:J193))</f>
        <v>44264</v>
      </c>
      <c r="E193" s="10">
        <f>IF(OR(K193=0,K193=" ")," ",SUM(K182:K193)*-1)</f>
        <v>48834</v>
      </c>
      <c r="F193" s="12" t="s">
        <v>16</v>
      </c>
      <c r="H193" s="38">
        <v>-4252</v>
      </c>
      <c r="J193" s="34">
        <v>3836</v>
      </c>
      <c r="K193" s="35">
        <v>-4289</v>
      </c>
      <c r="M193" s="8"/>
      <c r="N193" s="8"/>
    </row>
    <row r="194" spans="1:14" x14ac:dyDescent="0.3">
      <c r="A194" s="6">
        <v>31959</v>
      </c>
      <c r="B194" s="37">
        <v>3888</v>
      </c>
      <c r="C194" s="7">
        <f t="shared" ref="C194:C257" si="3">IF(OR(H194=0,H194=" ")," ",H194*(-1))</f>
        <v>4242</v>
      </c>
      <c r="D194" s="10"/>
      <c r="E194" s="10"/>
      <c r="H194" s="38">
        <v>-4242</v>
      </c>
      <c r="J194" s="34">
        <v>3887</v>
      </c>
      <c r="K194" s="35">
        <v>-4525</v>
      </c>
      <c r="M194" s="8"/>
      <c r="N194" s="8"/>
    </row>
    <row r="195" spans="1:14" x14ac:dyDescent="0.3">
      <c r="A195" s="6">
        <v>31990</v>
      </c>
      <c r="B195" s="37">
        <v>4092</v>
      </c>
      <c r="C195" s="7">
        <f t="shared" si="3"/>
        <v>4117</v>
      </c>
      <c r="D195" s="10"/>
      <c r="E195" s="10"/>
      <c r="H195" s="38">
        <v>-4117</v>
      </c>
      <c r="J195" s="34">
        <v>3974</v>
      </c>
      <c r="K195" s="35">
        <v>-4219</v>
      </c>
      <c r="M195" s="8"/>
      <c r="N195" s="8"/>
    </row>
    <row r="196" spans="1:14" x14ac:dyDescent="0.3">
      <c r="A196" s="6">
        <v>32021</v>
      </c>
      <c r="B196" s="37">
        <v>4022</v>
      </c>
      <c r="C196" s="7">
        <f t="shared" si="3"/>
        <v>4224</v>
      </c>
      <c r="D196" s="10"/>
      <c r="E196" s="10"/>
      <c r="H196" s="38">
        <v>-4224</v>
      </c>
      <c r="J196" s="34">
        <v>3905</v>
      </c>
      <c r="K196" s="35">
        <v>-4350</v>
      </c>
      <c r="M196" s="8"/>
      <c r="N196" s="8"/>
    </row>
    <row r="197" spans="1:14" x14ac:dyDescent="0.3">
      <c r="A197" s="6">
        <v>32051</v>
      </c>
      <c r="B197" s="37">
        <v>4187</v>
      </c>
      <c r="C197" s="7">
        <f t="shared" si="3"/>
        <v>4413</v>
      </c>
      <c r="D197" s="10"/>
      <c r="E197" s="10"/>
      <c r="H197" s="38">
        <v>-4413</v>
      </c>
      <c r="J197" s="34">
        <v>4313</v>
      </c>
      <c r="K197" s="35">
        <v>-4593</v>
      </c>
      <c r="M197" s="8"/>
      <c r="N197" s="8"/>
    </row>
    <row r="198" spans="1:14" x14ac:dyDescent="0.3">
      <c r="A198" s="6">
        <v>32082</v>
      </c>
      <c r="B198" s="37">
        <v>4658</v>
      </c>
      <c r="C198" s="7">
        <f t="shared" si="3"/>
        <v>4549</v>
      </c>
      <c r="D198" s="10"/>
      <c r="E198" s="10"/>
      <c r="H198" s="38">
        <v>-4549</v>
      </c>
      <c r="J198" s="34">
        <v>4656</v>
      </c>
      <c r="K198" s="35">
        <v>-4568</v>
      </c>
      <c r="M198" s="8"/>
      <c r="N198" s="8"/>
    </row>
    <row r="199" spans="1:14" x14ac:dyDescent="0.3">
      <c r="A199" s="6">
        <v>32112</v>
      </c>
      <c r="B199" s="37">
        <v>4290</v>
      </c>
      <c r="C199" s="7">
        <f t="shared" si="3"/>
        <v>4707</v>
      </c>
      <c r="D199" s="10"/>
      <c r="E199" s="10"/>
      <c r="H199" s="38">
        <v>-4707</v>
      </c>
      <c r="J199" s="34">
        <v>4622</v>
      </c>
      <c r="K199" s="35">
        <v>-4593</v>
      </c>
      <c r="M199" s="8"/>
      <c r="N199" s="8"/>
    </row>
    <row r="200" spans="1:14" x14ac:dyDescent="0.3">
      <c r="A200" s="6">
        <v>32143</v>
      </c>
      <c r="B200" s="37">
        <v>4652</v>
      </c>
      <c r="C200" s="7">
        <f t="shared" si="3"/>
        <v>4308</v>
      </c>
      <c r="D200" s="10"/>
      <c r="E200" s="10"/>
      <c r="H200" s="38">
        <v>-4308</v>
      </c>
      <c r="J200" s="34">
        <v>4412</v>
      </c>
      <c r="K200" s="35">
        <v>-4133</v>
      </c>
      <c r="M200" s="8"/>
      <c r="N200" s="8"/>
    </row>
    <row r="201" spans="1:14" x14ac:dyDescent="0.3">
      <c r="A201" s="6">
        <v>32174</v>
      </c>
      <c r="B201" s="37">
        <v>4676</v>
      </c>
      <c r="C201" s="7">
        <f t="shared" si="3"/>
        <v>4808</v>
      </c>
      <c r="D201" s="10"/>
      <c r="E201" s="10"/>
      <c r="H201" s="38">
        <v>-4808</v>
      </c>
      <c r="J201" s="34">
        <v>4490</v>
      </c>
      <c r="K201" s="35">
        <v>-4662</v>
      </c>
      <c r="M201" s="8"/>
      <c r="N201" s="8"/>
    </row>
    <row r="202" spans="1:14" x14ac:dyDescent="0.3">
      <c r="A202" s="6">
        <v>32203</v>
      </c>
      <c r="B202" s="37">
        <v>4512</v>
      </c>
      <c r="C202" s="7">
        <f t="shared" si="3"/>
        <v>4740</v>
      </c>
      <c r="D202" s="10"/>
      <c r="E202" s="10"/>
      <c r="H202" s="38">
        <v>-4740</v>
      </c>
      <c r="J202" s="34">
        <v>4787</v>
      </c>
      <c r="K202" s="35">
        <v>-4837</v>
      </c>
      <c r="M202" s="8"/>
      <c r="N202" s="8"/>
    </row>
    <row r="203" spans="1:14" x14ac:dyDescent="0.3">
      <c r="A203" s="6">
        <v>32234</v>
      </c>
      <c r="B203" s="37">
        <v>4106</v>
      </c>
      <c r="C203" s="7">
        <f t="shared" si="3"/>
        <v>4527</v>
      </c>
      <c r="D203" s="10"/>
      <c r="E203" s="10"/>
      <c r="H203" s="38">
        <v>-4527</v>
      </c>
      <c r="J203" s="34">
        <v>4094</v>
      </c>
      <c r="K203" s="35">
        <v>-4193</v>
      </c>
      <c r="M203" s="8"/>
      <c r="N203" s="8"/>
    </row>
    <row r="204" spans="1:14" x14ac:dyDescent="0.3">
      <c r="A204" s="6">
        <v>32264</v>
      </c>
      <c r="B204" s="37">
        <v>4442</v>
      </c>
      <c r="C204" s="7">
        <f t="shared" si="3"/>
        <v>4702</v>
      </c>
      <c r="D204" s="10"/>
      <c r="E204" s="10"/>
      <c r="H204" s="38">
        <v>-4702</v>
      </c>
      <c r="J204" s="34">
        <v>4567</v>
      </c>
      <c r="K204" s="35">
        <v>-4758</v>
      </c>
      <c r="M204" s="8"/>
      <c r="N204" s="8"/>
    </row>
    <row r="205" spans="1:14" x14ac:dyDescent="0.3">
      <c r="A205" s="6">
        <v>32295</v>
      </c>
      <c r="B205" s="37">
        <v>4195</v>
      </c>
      <c r="C205" s="7">
        <f t="shared" si="3"/>
        <v>4504</v>
      </c>
      <c r="D205" s="10">
        <f>IF(OR(J205=0,J205=" ")," ",SUM(J194:J205))</f>
        <v>51780</v>
      </c>
      <c r="E205" s="10">
        <f>IF(OR(K205=0,K205=" ")," ",SUM(K194:K205)*-1)</f>
        <v>53920</v>
      </c>
      <c r="F205" s="12" t="s">
        <v>17</v>
      </c>
      <c r="H205" s="38">
        <v>-4504</v>
      </c>
      <c r="J205" s="34">
        <v>4073</v>
      </c>
      <c r="K205" s="35">
        <v>-4489</v>
      </c>
      <c r="M205" s="8"/>
      <c r="N205" s="8"/>
    </row>
    <row r="206" spans="1:14" x14ac:dyDescent="0.3">
      <c r="A206" s="6">
        <v>32325</v>
      </c>
      <c r="B206" s="37">
        <v>4344</v>
      </c>
      <c r="C206" s="7">
        <f t="shared" si="3"/>
        <v>4750</v>
      </c>
      <c r="D206" s="10"/>
      <c r="E206" s="10"/>
      <c r="H206" s="38">
        <v>-4750</v>
      </c>
      <c r="J206" s="34">
        <v>4319</v>
      </c>
      <c r="K206" s="35">
        <v>-4826</v>
      </c>
      <c r="M206" s="8"/>
      <c r="N206" s="8"/>
    </row>
    <row r="207" spans="1:14" x14ac:dyDescent="0.3">
      <c r="A207" s="6">
        <v>32356</v>
      </c>
      <c r="B207" s="37">
        <v>4445</v>
      </c>
      <c r="C207" s="7">
        <f t="shared" si="3"/>
        <v>4715</v>
      </c>
      <c r="D207" s="10"/>
      <c r="E207" s="10"/>
      <c r="H207" s="38">
        <v>-4715</v>
      </c>
      <c r="J207" s="34">
        <v>4370</v>
      </c>
      <c r="K207" s="35">
        <v>-5076</v>
      </c>
      <c r="M207" s="8"/>
      <c r="N207" s="8"/>
    </row>
    <row r="208" spans="1:14" x14ac:dyDescent="0.3">
      <c r="A208" s="6">
        <v>32387</v>
      </c>
      <c r="B208" s="37">
        <v>4482</v>
      </c>
      <c r="C208" s="7">
        <f t="shared" si="3"/>
        <v>4599</v>
      </c>
      <c r="D208" s="10"/>
      <c r="E208" s="10"/>
      <c r="H208" s="38">
        <v>-4599</v>
      </c>
      <c r="J208" s="34">
        <v>4336</v>
      </c>
      <c r="K208" s="35">
        <v>-4653</v>
      </c>
      <c r="M208" s="8"/>
      <c r="N208" s="8"/>
    </row>
    <row r="209" spans="1:14" x14ac:dyDescent="0.3">
      <c r="A209" s="6">
        <v>32417</v>
      </c>
      <c r="B209" s="37">
        <v>4507</v>
      </c>
      <c r="C209" s="7">
        <f t="shared" si="3"/>
        <v>5180</v>
      </c>
      <c r="D209" s="10"/>
      <c r="E209" s="10"/>
      <c r="H209" s="38">
        <v>-5180</v>
      </c>
      <c r="J209" s="34">
        <v>4598</v>
      </c>
      <c r="K209" s="35">
        <v>-5301</v>
      </c>
      <c r="M209" s="8"/>
      <c r="N209" s="8"/>
    </row>
    <row r="210" spans="1:14" x14ac:dyDescent="0.3">
      <c r="A210" s="6">
        <v>32448</v>
      </c>
      <c r="B210" s="37">
        <v>4482</v>
      </c>
      <c r="C210" s="7">
        <f t="shared" si="3"/>
        <v>5070</v>
      </c>
      <c r="D210" s="10"/>
      <c r="E210" s="10"/>
      <c r="H210" s="38">
        <v>-5070</v>
      </c>
      <c r="J210" s="34">
        <v>4637</v>
      </c>
      <c r="K210" s="35">
        <v>-5312</v>
      </c>
      <c r="M210" s="8"/>
      <c r="N210" s="8"/>
    </row>
    <row r="211" spans="1:14" x14ac:dyDescent="0.3">
      <c r="A211" s="6">
        <v>32478</v>
      </c>
      <c r="B211" s="37">
        <v>4556</v>
      </c>
      <c r="C211" s="7">
        <f t="shared" si="3"/>
        <v>5200</v>
      </c>
      <c r="D211" s="10"/>
      <c r="E211" s="10"/>
      <c r="H211" s="38">
        <v>-5200</v>
      </c>
      <c r="J211" s="34">
        <v>4867</v>
      </c>
      <c r="K211" s="35">
        <v>-4872</v>
      </c>
      <c r="M211" s="8"/>
      <c r="N211" s="8"/>
    </row>
    <row r="212" spans="1:14" x14ac:dyDescent="0.3">
      <c r="A212" s="6">
        <v>32509</v>
      </c>
      <c r="B212" s="37">
        <v>4521</v>
      </c>
      <c r="C212" s="7">
        <f t="shared" si="3"/>
        <v>5339</v>
      </c>
      <c r="D212" s="10"/>
      <c r="E212" s="10"/>
      <c r="H212" s="38">
        <v>-5339</v>
      </c>
      <c r="J212" s="34">
        <v>4257</v>
      </c>
      <c r="K212" s="35">
        <v>-5305</v>
      </c>
      <c r="M212" s="8"/>
      <c r="N212" s="8"/>
    </row>
    <row r="213" spans="1:14" x14ac:dyDescent="0.3">
      <c r="A213" s="6">
        <v>32540</v>
      </c>
      <c r="B213" s="37">
        <v>4465</v>
      </c>
      <c r="C213" s="7">
        <f t="shared" si="3"/>
        <v>5287</v>
      </c>
      <c r="D213" s="10"/>
      <c r="E213" s="10"/>
      <c r="H213" s="38">
        <v>-5287</v>
      </c>
      <c r="J213" s="34">
        <v>4219</v>
      </c>
      <c r="K213" s="35">
        <v>-4929</v>
      </c>
      <c r="M213" s="8"/>
      <c r="N213" s="8"/>
    </row>
    <row r="214" spans="1:14" x14ac:dyDescent="0.3">
      <c r="A214" s="6">
        <v>32568</v>
      </c>
      <c r="B214" s="37">
        <v>4729</v>
      </c>
      <c r="C214" s="7">
        <f t="shared" si="3"/>
        <v>5230</v>
      </c>
      <c r="D214" s="10"/>
      <c r="E214" s="10"/>
      <c r="H214" s="38">
        <v>-5230</v>
      </c>
      <c r="J214" s="34">
        <v>5027</v>
      </c>
      <c r="K214" s="35">
        <v>-5179</v>
      </c>
      <c r="M214" s="8"/>
      <c r="N214" s="8"/>
    </row>
    <row r="215" spans="1:14" x14ac:dyDescent="0.3">
      <c r="A215" s="6">
        <v>32599</v>
      </c>
      <c r="B215" s="37">
        <v>4839</v>
      </c>
      <c r="C215" s="7">
        <f t="shared" si="3"/>
        <v>5669</v>
      </c>
      <c r="D215" s="10"/>
      <c r="E215" s="10"/>
      <c r="H215" s="38">
        <v>-5669</v>
      </c>
      <c r="J215" s="34">
        <v>4823</v>
      </c>
      <c r="K215" s="35">
        <v>-5293</v>
      </c>
      <c r="M215" s="8"/>
      <c r="N215" s="8"/>
    </row>
    <row r="216" spans="1:14" x14ac:dyDescent="0.3">
      <c r="A216" s="6">
        <v>32629</v>
      </c>
      <c r="B216" s="37">
        <v>5011</v>
      </c>
      <c r="C216" s="7">
        <f t="shared" si="3"/>
        <v>5836</v>
      </c>
      <c r="D216" s="10"/>
      <c r="E216" s="10"/>
      <c r="H216" s="38">
        <v>-5836</v>
      </c>
      <c r="J216" s="34">
        <v>5200</v>
      </c>
      <c r="K216" s="35">
        <v>-6011</v>
      </c>
      <c r="M216" s="8"/>
      <c r="N216" s="8"/>
    </row>
    <row r="217" spans="1:14" x14ac:dyDescent="0.3">
      <c r="A217" s="6">
        <v>32660</v>
      </c>
      <c r="B217" s="37">
        <v>5150</v>
      </c>
      <c r="C217" s="7">
        <f t="shared" si="3"/>
        <v>5744</v>
      </c>
      <c r="D217" s="10">
        <f>IF(OR(J217=0,J217=" ")," ",SUM(J206:J217))</f>
        <v>55675</v>
      </c>
      <c r="E217" s="10">
        <f>IF(OR(K217=0,K217=" ")," ",SUM(K206:K217)*-1)</f>
        <v>62414</v>
      </c>
      <c r="F217" s="12" t="s">
        <v>18</v>
      </c>
      <c r="H217" s="38">
        <v>-5744</v>
      </c>
      <c r="J217" s="34">
        <v>5022</v>
      </c>
      <c r="K217" s="35">
        <v>-5657</v>
      </c>
      <c r="M217" s="8"/>
      <c r="N217" s="8"/>
    </row>
    <row r="218" spans="1:14" x14ac:dyDescent="0.3">
      <c r="A218" s="6">
        <v>32690</v>
      </c>
      <c r="B218" s="37">
        <v>4872</v>
      </c>
      <c r="C218" s="7">
        <f t="shared" si="3"/>
        <v>5647</v>
      </c>
      <c r="D218" s="10"/>
      <c r="E218" s="10"/>
      <c r="H218" s="38">
        <v>-5647</v>
      </c>
      <c r="J218" s="34">
        <v>4812</v>
      </c>
      <c r="K218" s="35">
        <v>-5843</v>
      </c>
      <c r="M218" s="8"/>
      <c r="N218" s="8"/>
    </row>
    <row r="219" spans="1:14" x14ac:dyDescent="0.3">
      <c r="A219" s="6">
        <v>32721</v>
      </c>
      <c r="B219" s="37">
        <v>5129</v>
      </c>
      <c r="C219" s="7">
        <f t="shared" si="3"/>
        <v>6291</v>
      </c>
      <c r="D219" s="10"/>
      <c r="E219" s="10"/>
      <c r="H219" s="38">
        <v>-6291</v>
      </c>
      <c r="J219" s="34">
        <v>5100</v>
      </c>
      <c r="K219" s="35">
        <v>-6759</v>
      </c>
      <c r="M219" s="8"/>
      <c r="N219" s="8"/>
    </row>
    <row r="220" spans="1:14" x14ac:dyDescent="0.3">
      <c r="A220" s="6">
        <v>32752</v>
      </c>
      <c r="B220" s="37">
        <v>5082</v>
      </c>
      <c r="C220" s="7">
        <f t="shared" si="3"/>
        <v>5914</v>
      </c>
      <c r="D220" s="10"/>
      <c r="E220" s="10"/>
      <c r="H220" s="38">
        <v>-5914</v>
      </c>
      <c r="J220" s="34">
        <v>4962</v>
      </c>
      <c r="K220" s="35">
        <v>-5834</v>
      </c>
      <c r="M220" s="8"/>
      <c r="N220" s="8"/>
    </row>
    <row r="221" spans="1:14" x14ac:dyDescent="0.3">
      <c r="A221" s="6">
        <v>32782</v>
      </c>
      <c r="B221" s="37">
        <v>4970</v>
      </c>
      <c r="C221" s="7">
        <f t="shared" si="3"/>
        <v>5887</v>
      </c>
      <c r="D221" s="10"/>
      <c r="E221" s="10"/>
      <c r="H221" s="38">
        <v>-5887</v>
      </c>
      <c r="J221" s="34">
        <v>5135</v>
      </c>
      <c r="K221" s="35">
        <v>-6233</v>
      </c>
      <c r="M221" s="8"/>
      <c r="N221" s="8"/>
    </row>
    <row r="222" spans="1:14" x14ac:dyDescent="0.3">
      <c r="A222" s="6">
        <v>32813</v>
      </c>
      <c r="B222" s="37">
        <v>5045</v>
      </c>
      <c r="C222" s="7">
        <f t="shared" si="3"/>
        <v>5706</v>
      </c>
      <c r="D222" s="10"/>
      <c r="E222" s="10"/>
      <c r="H222" s="38">
        <v>-5706</v>
      </c>
      <c r="J222" s="34">
        <v>5141</v>
      </c>
      <c r="K222" s="35">
        <v>-5990</v>
      </c>
      <c r="M222" s="8"/>
      <c r="N222" s="8"/>
    </row>
    <row r="223" spans="1:14" x14ac:dyDescent="0.3">
      <c r="A223" s="6">
        <v>32843</v>
      </c>
      <c r="B223" s="37">
        <v>4706</v>
      </c>
      <c r="C223" s="7">
        <f t="shared" si="3"/>
        <v>5612</v>
      </c>
      <c r="D223" s="10"/>
      <c r="E223" s="10"/>
      <c r="H223" s="38">
        <v>-5612</v>
      </c>
      <c r="J223" s="34">
        <v>4911</v>
      </c>
      <c r="K223" s="35">
        <v>-5098</v>
      </c>
      <c r="M223" s="8"/>
      <c r="N223" s="8"/>
    </row>
    <row r="224" spans="1:14" x14ac:dyDescent="0.3">
      <c r="A224" s="6">
        <v>32874</v>
      </c>
      <c r="B224" s="37">
        <v>5022</v>
      </c>
      <c r="C224" s="7">
        <f t="shared" si="3"/>
        <v>6130</v>
      </c>
      <c r="D224" s="10"/>
      <c r="E224" s="10"/>
      <c r="H224" s="38">
        <v>-6130</v>
      </c>
      <c r="J224" s="34">
        <v>4704</v>
      </c>
      <c r="K224" s="35">
        <v>-6217</v>
      </c>
      <c r="M224" s="8"/>
      <c r="N224" s="8"/>
    </row>
    <row r="225" spans="1:14" x14ac:dyDescent="0.3">
      <c r="A225" s="6">
        <v>32905</v>
      </c>
      <c r="B225" s="37">
        <v>5386</v>
      </c>
      <c r="C225" s="7">
        <f t="shared" si="3"/>
        <v>5579</v>
      </c>
      <c r="D225" s="10"/>
      <c r="E225" s="10"/>
      <c r="H225" s="38">
        <v>-5579</v>
      </c>
      <c r="J225" s="34">
        <v>5062</v>
      </c>
      <c r="K225" s="35">
        <v>-5166</v>
      </c>
      <c r="M225" s="8"/>
      <c r="N225" s="8"/>
    </row>
    <row r="226" spans="1:14" x14ac:dyDescent="0.3">
      <c r="A226" s="6">
        <v>32933</v>
      </c>
      <c r="B226" s="37">
        <v>5335</v>
      </c>
      <c r="C226" s="7">
        <f t="shared" si="3"/>
        <v>5760</v>
      </c>
      <c r="D226" s="10"/>
      <c r="E226" s="10"/>
      <c r="H226" s="38">
        <v>-5760</v>
      </c>
      <c r="J226" s="34">
        <v>5622</v>
      </c>
      <c r="K226" s="35">
        <v>-5721</v>
      </c>
      <c r="M226" s="8"/>
      <c r="N226" s="8"/>
    </row>
    <row r="227" spans="1:14" x14ac:dyDescent="0.3">
      <c r="A227" s="6">
        <v>32964</v>
      </c>
      <c r="B227" s="37">
        <v>5233</v>
      </c>
      <c r="C227" s="7">
        <f t="shared" si="3"/>
        <v>5645</v>
      </c>
      <c r="D227" s="10"/>
      <c r="E227" s="10"/>
      <c r="H227" s="38">
        <v>-5645</v>
      </c>
      <c r="J227" s="34">
        <v>5152</v>
      </c>
      <c r="K227" s="35">
        <v>-5302</v>
      </c>
      <c r="M227" s="8"/>
      <c r="N227" s="8"/>
    </row>
    <row r="228" spans="1:14" x14ac:dyDescent="0.3">
      <c r="A228" s="6">
        <v>32994</v>
      </c>
      <c r="B228" s="37">
        <v>5223</v>
      </c>
      <c r="C228" s="7">
        <f t="shared" si="3"/>
        <v>5488</v>
      </c>
      <c r="D228" s="10"/>
      <c r="E228" s="10"/>
      <c r="H228" s="38">
        <v>-5488</v>
      </c>
      <c r="J228" s="34">
        <v>5408</v>
      </c>
      <c r="K228" s="35">
        <v>-5668</v>
      </c>
      <c r="M228" s="8"/>
      <c r="N228" s="8"/>
    </row>
    <row r="229" spans="1:14" x14ac:dyDescent="0.3">
      <c r="A229" s="6">
        <v>33025</v>
      </c>
      <c r="B229" s="37">
        <v>5244</v>
      </c>
      <c r="C229" s="7">
        <f t="shared" si="3"/>
        <v>5400</v>
      </c>
      <c r="D229" s="10">
        <f>IF(OR(J229=0,J229=" ")," ",SUM(J218:J229))</f>
        <v>61170</v>
      </c>
      <c r="E229" s="10">
        <f>IF(OR(K229=0,K229=" ")," ",SUM(K218:K229)*-1)</f>
        <v>68953</v>
      </c>
      <c r="F229" s="12" t="s">
        <v>19</v>
      </c>
      <c r="H229" s="38">
        <v>-5400</v>
      </c>
      <c r="J229" s="34">
        <v>5161</v>
      </c>
      <c r="K229" s="35">
        <v>-5122</v>
      </c>
      <c r="M229" s="8"/>
      <c r="N229" s="8"/>
    </row>
    <row r="230" spans="1:14" x14ac:dyDescent="0.3">
      <c r="A230" s="6">
        <v>33055</v>
      </c>
      <c r="B230" s="37">
        <v>5325</v>
      </c>
      <c r="C230" s="7">
        <f t="shared" si="3"/>
        <v>5606</v>
      </c>
      <c r="D230" s="10"/>
      <c r="E230" s="10"/>
      <c r="H230" s="38">
        <v>-5606</v>
      </c>
      <c r="J230" s="34">
        <v>5353</v>
      </c>
      <c r="K230" s="35">
        <v>-6020</v>
      </c>
      <c r="M230" s="8"/>
      <c r="N230" s="8"/>
    </row>
    <row r="231" spans="1:14" x14ac:dyDescent="0.3">
      <c r="A231" s="6">
        <v>33086</v>
      </c>
      <c r="B231" s="37">
        <v>5350</v>
      </c>
      <c r="C231" s="7">
        <f t="shared" si="3"/>
        <v>5764</v>
      </c>
      <c r="D231" s="10"/>
      <c r="E231" s="10"/>
      <c r="H231" s="38">
        <v>-5764</v>
      </c>
      <c r="J231" s="34">
        <v>5362</v>
      </c>
      <c r="K231" s="35">
        <v>-6073</v>
      </c>
      <c r="M231" s="8"/>
      <c r="N231" s="8"/>
    </row>
    <row r="232" spans="1:14" x14ac:dyDescent="0.3">
      <c r="A232" s="6">
        <v>33117</v>
      </c>
      <c r="B232" s="37">
        <v>5334</v>
      </c>
      <c r="C232" s="7">
        <f t="shared" si="3"/>
        <v>5471</v>
      </c>
      <c r="D232" s="10"/>
      <c r="E232" s="10"/>
      <c r="H232" s="38">
        <v>-5471</v>
      </c>
      <c r="J232" s="34">
        <v>5199</v>
      </c>
      <c r="K232" s="35">
        <v>-5345</v>
      </c>
      <c r="M232" s="8"/>
      <c r="N232" s="8"/>
    </row>
    <row r="233" spans="1:14" x14ac:dyDescent="0.3">
      <c r="A233" s="6">
        <v>33147</v>
      </c>
      <c r="B233" s="37">
        <v>5498</v>
      </c>
      <c r="C233" s="7">
        <f t="shared" si="3"/>
        <v>5548</v>
      </c>
      <c r="D233" s="10"/>
      <c r="E233" s="10"/>
      <c r="H233" s="38">
        <v>-5548</v>
      </c>
      <c r="J233" s="34">
        <v>5695</v>
      </c>
      <c r="K233" s="35">
        <v>-6034</v>
      </c>
      <c r="M233" s="8"/>
      <c r="N233" s="8"/>
    </row>
    <row r="234" spans="1:14" x14ac:dyDescent="0.3">
      <c r="A234" s="6">
        <v>33178</v>
      </c>
      <c r="B234" s="37">
        <v>5430</v>
      </c>
      <c r="C234" s="7">
        <f t="shared" si="3"/>
        <v>5692</v>
      </c>
      <c r="D234" s="10"/>
      <c r="E234" s="10"/>
      <c r="H234" s="38">
        <v>-5692</v>
      </c>
      <c r="J234" s="34">
        <v>5607</v>
      </c>
      <c r="K234" s="35">
        <v>-5932</v>
      </c>
      <c r="M234" s="8"/>
      <c r="N234" s="8"/>
    </row>
    <row r="235" spans="1:14" x14ac:dyDescent="0.3">
      <c r="A235" s="6">
        <v>33208</v>
      </c>
      <c r="B235" s="37">
        <v>5639</v>
      </c>
      <c r="C235" s="7">
        <f t="shared" si="3"/>
        <v>5871</v>
      </c>
      <c r="D235" s="10"/>
      <c r="E235" s="10"/>
      <c r="H235" s="38">
        <v>-5871</v>
      </c>
      <c r="J235" s="34">
        <v>5826</v>
      </c>
      <c r="K235" s="35">
        <v>-5437</v>
      </c>
      <c r="M235" s="8"/>
      <c r="N235" s="8"/>
    </row>
    <row r="236" spans="1:14" x14ac:dyDescent="0.3">
      <c r="A236" s="6">
        <v>33239</v>
      </c>
      <c r="B236" s="37">
        <v>5586</v>
      </c>
      <c r="C236" s="7">
        <f t="shared" si="3"/>
        <v>5763</v>
      </c>
      <c r="D236" s="10"/>
      <c r="E236" s="10"/>
      <c r="H236" s="38">
        <v>-5763</v>
      </c>
      <c r="J236" s="34">
        <v>5250</v>
      </c>
      <c r="K236" s="35">
        <v>-5871</v>
      </c>
      <c r="M236" s="8"/>
      <c r="N236" s="8"/>
    </row>
    <row r="237" spans="1:14" x14ac:dyDescent="0.3">
      <c r="A237" s="6">
        <v>33270</v>
      </c>
      <c r="B237" s="37">
        <v>5560</v>
      </c>
      <c r="C237" s="7">
        <f t="shared" si="3"/>
        <v>5710</v>
      </c>
      <c r="D237" s="10"/>
      <c r="E237" s="10"/>
      <c r="H237" s="38">
        <v>-5710</v>
      </c>
      <c r="J237" s="34">
        <v>5219</v>
      </c>
      <c r="K237" s="35">
        <v>-5309</v>
      </c>
      <c r="M237" s="8"/>
      <c r="N237" s="8"/>
    </row>
    <row r="238" spans="1:14" x14ac:dyDescent="0.3">
      <c r="A238" s="6">
        <v>33298</v>
      </c>
      <c r="B238" s="37">
        <v>5749</v>
      </c>
      <c r="C238" s="7">
        <f t="shared" si="3"/>
        <v>5355</v>
      </c>
      <c r="D238" s="10"/>
      <c r="E238" s="10"/>
      <c r="H238" s="38">
        <v>-5355</v>
      </c>
      <c r="J238" s="34">
        <v>6025</v>
      </c>
      <c r="K238" s="35">
        <v>-5088</v>
      </c>
      <c r="M238" s="8"/>
      <c r="N238" s="8"/>
    </row>
    <row r="239" spans="1:14" x14ac:dyDescent="0.3">
      <c r="A239" s="6">
        <v>33329</v>
      </c>
      <c r="B239" s="37">
        <v>5503</v>
      </c>
      <c r="C239" s="7">
        <f t="shared" si="3"/>
        <v>5566</v>
      </c>
      <c r="D239" s="10"/>
      <c r="E239" s="10"/>
      <c r="H239" s="38">
        <v>-5566</v>
      </c>
      <c r="J239" s="34">
        <v>5431</v>
      </c>
      <c r="K239" s="35">
        <v>-5492</v>
      </c>
      <c r="M239" s="8"/>
      <c r="N239" s="8"/>
    </row>
    <row r="240" spans="1:14" x14ac:dyDescent="0.3">
      <c r="A240" s="6">
        <v>33359</v>
      </c>
      <c r="B240" s="37">
        <v>5813</v>
      </c>
      <c r="C240" s="7">
        <f t="shared" si="3"/>
        <v>5354</v>
      </c>
      <c r="D240" s="10"/>
      <c r="E240" s="10"/>
      <c r="H240" s="38">
        <v>-5354</v>
      </c>
      <c r="J240" s="34">
        <v>5989</v>
      </c>
      <c r="K240" s="35">
        <v>-5437</v>
      </c>
      <c r="M240" s="8"/>
      <c r="N240" s="8"/>
    </row>
    <row r="241" spans="1:14" x14ac:dyDescent="0.3">
      <c r="A241" s="6">
        <v>33390</v>
      </c>
      <c r="B241" s="37">
        <v>5719</v>
      </c>
      <c r="C241" s="7">
        <f t="shared" si="3"/>
        <v>5453</v>
      </c>
      <c r="D241" s="10">
        <f>IF(OR(J241=0,J241=" ")," ",SUM(J230:J241))</f>
        <v>66571</v>
      </c>
      <c r="E241" s="10">
        <f>IF(OR(K241=0,K241=" ")," ",SUM(K230:K241)*-1)</f>
        <v>67121</v>
      </c>
      <c r="F241" s="12" t="s">
        <v>20</v>
      </c>
      <c r="H241" s="38">
        <v>-5453</v>
      </c>
      <c r="J241" s="34">
        <v>5615</v>
      </c>
      <c r="K241" s="35">
        <v>-5083</v>
      </c>
      <c r="M241" s="8"/>
      <c r="N241" s="8"/>
    </row>
    <row r="242" spans="1:14" x14ac:dyDescent="0.3">
      <c r="A242" s="6">
        <v>33420</v>
      </c>
      <c r="B242" s="37">
        <v>5815</v>
      </c>
      <c r="C242" s="7">
        <f t="shared" si="3"/>
        <v>5616</v>
      </c>
      <c r="D242" s="10"/>
      <c r="E242" s="10"/>
      <c r="H242" s="38">
        <v>-5616</v>
      </c>
      <c r="J242" s="34">
        <v>5847</v>
      </c>
      <c r="K242" s="35">
        <v>-6168</v>
      </c>
      <c r="M242" s="8"/>
      <c r="N242" s="8"/>
    </row>
    <row r="243" spans="1:14" x14ac:dyDescent="0.3">
      <c r="A243" s="6">
        <v>33451</v>
      </c>
      <c r="B243" s="37">
        <v>5928</v>
      </c>
      <c r="C243" s="7">
        <f t="shared" si="3"/>
        <v>5307</v>
      </c>
      <c r="D243" s="10"/>
      <c r="E243" s="10"/>
      <c r="H243" s="38">
        <v>-5307</v>
      </c>
      <c r="J243" s="34">
        <v>5872</v>
      </c>
      <c r="K243" s="35">
        <v>-5460</v>
      </c>
      <c r="M243" s="8"/>
      <c r="N243" s="8"/>
    </row>
    <row r="244" spans="1:14" x14ac:dyDescent="0.3">
      <c r="A244" s="6">
        <v>33482</v>
      </c>
      <c r="B244" s="37">
        <v>5658</v>
      </c>
      <c r="C244" s="7">
        <f t="shared" si="3"/>
        <v>5738</v>
      </c>
      <c r="D244" s="10"/>
      <c r="E244" s="10"/>
      <c r="H244" s="38">
        <v>-5738</v>
      </c>
      <c r="J244" s="34">
        <v>5495</v>
      </c>
      <c r="K244" s="35">
        <v>-5770</v>
      </c>
      <c r="M244" s="8"/>
      <c r="N244" s="8"/>
    </row>
    <row r="245" spans="1:14" x14ac:dyDescent="0.3">
      <c r="A245" s="6">
        <v>33512</v>
      </c>
      <c r="B245" s="37">
        <v>5688</v>
      </c>
      <c r="C245" s="7">
        <f t="shared" si="3"/>
        <v>5679</v>
      </c>
      <c r="D245" s="10"/>
      <c r="E245" s="10"/>
      <c r="H245" s="38">
        <v>-5679</v>
      </c>
      <c r="J245" s="34">
        <v>5952</v>
      </c>
      <c r="K245" s="35">
        <v>-6235</v>
      </c>
      <c r="M245" s="8"/>
      <c r="N245" s="8"/>
    </row>
    <row r="246" spans="1:14" x14ac:dyDescent="0.3">
      <c r="A246" s="6">
        <v>33543</v>
      </c>
      <c r="B246" s="37">
        <v>5804</v>
      </c>
      <c r="C246" s="7">
        <f t="shared" si="3"/>
        <v>6040</v>
      </c>
      <c r="D246" s="10"/>
      <c r="E246" s="10"/>
      <c r="H246" s="38">
        <v>-6040</v>
      </c>
      <c r="J246" s="34">
        <v>6035</v>
      </c>
      <c r="K246" s="35">
        <v>-6113</v>
      </c>
      <c r="M246" s="8"/>
      <c r="N246" s="8"/>
    </row>
    <row r="247" spans="1:14" x14ac:dyDescent="0.3">
      <c r="A247" s="6">
        <v>33573</v>
      </c>
      <c r="B247" s="37">
        <v>5844</v>
      </c>
      <c r="C247" s="7">
        <f t="shared" si="3"/>
        <v>5604</v>
      </c>
      <c r="D247" s="10"/>
      <c r="E247" s="10"/>
      <c r="H247" s="38">
        <v>-5604</v>
      </c>
      <c r="J247" s="34">
        <v>6115</v>
      </c>
      <c r="K247" s="35">
        <v>-5308</v>
      </c>
      <c r="M247" s="8"/>
      <c r="N247" s="8"/>
    </row>
    <row r="248" spans="1:14" x14ac:dyDescent="0.3">
      <c r="A248" s="6">
        <v>33604</v>
      </c>
      <c r="B248" s="37">
        <v>5911</v>
      </c>
      <c r="C248" s="7">
        <f t="shared" si="3"/>
        <v>5670</v>
      </c>
      <c r="D248" s="10"/>
      <c r="E248" s="10"/>
      <c r="H248" s="38">
        <v>-5670</v>
      </c>
      <c r="J248" s="34">
        <v>5517</v>
      </c>
      <c r="K248" s="35">
        <v>-5645</v>
      </c>
      <c r="M248" s="8"/>
      <c r="N248" s="8"/>
    </row>
    <row r="249" spans="1:14" x14ac:dyDescent="0.3">
      <c r="A249" s="6">
        <v>33635</v>
      </c>
      <c r="B249" s="37">
        <v>5815</v>
      </c>
      <c r="C249" s="7">
        <f t="shared" si="3"/>
        <v>5768</v>
      </c>
      <c r="D249" s="10"/>
      <c r="E249" s="10"/>
      <c r="H249" s="38">
        <v>-5768</v>
      </c>
      <c r="J249" s="34">
        <v>5606</v>
      </c>
      <c r="K249" s="35">
        <v>-5356</v>
      </c>
      <c r="M249" s="8"/>
      <c r="N249" s="8"/>
    </row>
    <row r="250" spans="1:14" x14ac:dyDescent="0.3">
      <c r="A250" s="6">
        <v>33664</v>
      </c>
      <c r="B250" s="37">
        <v>5872</v>
      </c>
      <c r="C250" s="7">
        <f t="shared" si="3"/>
        <v>5765</v>
      </c>
      <c r="D250" s="10"/>
      <c r="E250" s="10"/>
      <c r="H250" s="38">
        <v>-5765</v>
      </c>
      <c r="J250" s="34">
        <v>6116</v>
      </c>
      <c r="K250" s="35">
        <v>-5800</v>
      </c>
      <c r="M250" s="8"/>
      <c r="N250" s="8"/>
    </row>
    <row r="251" spans="1:14" x14ac:dyDescent="0.3">
      <c r="A251" s="6">
        <v>33695</v>
      </c>
      <c r="B251" s="37">
        <v>5974</v>
      </c>
      <c r="C251" s="7">
        <f t="shared" si="3"/>
        <v>5862</v>
      </c>
      <c r="D251" s="10"/>
      <c r="E251" s="10"/>
      <c r="H251" s="38">
        <v>-5862</v>
      </c>
      <c r="J251" s="34">
        <v>5883</v>
      </c>
      <c r="K251" s="35">
        <v>-5662</v>
      </c>
      <c r="M251" s="8"/>
      <c r="N251" s="8"/>
    </row>
    <row r="252" spans="1:14" x14ac:dyDescent="0.3">
      <c r="A252" s="6">
        <v>33725</v>
      </c>
      <c r="B252" s="37">
        <v>5975</v>
      </c>
      <c r="C252" s="7">
        <f t="shared" si="3"/>
        <v>5969</v>
      </c>
      <c r="D252" s="10"/>
      <c r="E252" s="10"/>
      <c r="H252" s="38">
        <v>-5969</v>
      </c>
      <c r="J252" s="34">
        <v>6153</v>
      </c>
      <c r="K252" s="35">
        <v>-5747</v>
      </c>
      <c r="M252" s="8"/>
      <c r="N252" s="8"/>
    </row>
    <row r="253" spans="1:14" x14ac:dyDescent="0.3">
      <c r="A253" s="6">
        <v>33756</v>
      </c>
      <c r="B253" s="37">
        <v>6056</v>
      </c>
      <c r="C253" s="7">
        <f t="shared" si="3"/>
        <v>6234</v>
      </c>
      <c r="D253" s="10">
        <f>IF(OR(J253=0,J253=" ")," ",SUM(J242:J253))</f>
        <v>70511</v>
      </c>
      <c r="E253" s="10">
        <f>IF(OR(K253=0,K253=" ")," ",SUM(K242:K253)*-1)</f>
        <v>69360</v>
      </c>
      <c r="F253" s="12" t="s">
        <v>21</v>
      </c>
      <c r="H253" s="38">
        <v>-6234</v>
      </c>
      <c r="J253" s="34">
        <v>5920</v>
      </c>
      <c r="K253" s="35">
        <v>-6096</v>
      </c>
      <c r="M253" s="8"/>
      <c r="N253" s="8"/>
    </row>
    <row r="254" spans="1:14" x14ac:dyDescent="0.3">
      <c r="A254" s="6">
        <v>33786</v>
      </c>
      <c r="B254" s="37">
        <v>6119</v>
      </c>
      <c r="C254" s="7">
        <f t="shared" si="3"/>
        <v>6370</v>
      </c>
      <c r="D254" s="10"/>
      <c r="E254" s="10"/>
      <c r="H254" s="38">
        <v>-6370</v>
      </c>
      <c r="J254" s="34">
        <v>6173</v>
      </c>
      <c r="K254" s="35">
        <v>-6998</v>
      </c>
      <c r="M254" s="8"/>
      <c r="N254" s="8"/>
    </row>
    <row r="255" spans="1:14" x14ac:dyDescent="0.3">
      <c r="A255" s="6">
        <v>33817</v>
      </c>
      <c r="B255" s="37">
        <v>6148</v>
      </c>
      <c r="C255" s="7">
        <f t="shared" si="3"/>
        <v>6126</v>
      </c>
      <c r="D255" s="10"/>
      <c r="E255" s="10"/>
      <c r="H255" s="38">
        <v>-6126</v>
      </c>
      <c r="J255" s="34">
        <v>6056</v>
      </c>
      <c r="K255" s="35">
        <v>-6128</v>
      </c>
      <c r="M255" s="8"/>
      <c r="N255" s="8"/>
    </row>
    <row r="256" spans="1:14" x14ac:dyDescent="0.3">
      <c r="A256" s="6">
        <v>33848</v>
      </c>
      <c r="B256" s="37">
        <v>6585</v>
      </c>
      <c r="C256" s="7">
        <f t="shared" si="3"/>
        <v>6672</v>
      </c>
      <c r="D256" s="10"/>
      <c r="E256" s="10"/>
      <c r="H256" s="38">
        <v>-6672</v>
      </c>
      <c r="J256" s="34">
        <v>6519</v>
      </c>
      <c r="K256" s="35">
        <v>-6964</v>
      </c>
      <c r="M256" s="8"/>
      <c r="N256" s="8"/>
    </row>
    <row r="257" spans="1:14" x14ac:dyDescent="0.3">
      <c r="A257" s="6">
        <v>33878</v>
      </c>
      <c r="B257" s="37">
        <v>6411</v>
      </c>
      <c r="C257" s="7">
        <f t="shared" si="3"/>
        <v>6666</v>
      </c>
      <c r="D257" s="10"/>
      <c r="E257" s="10"/>
      <c r="H257" s="38">
        <v>-6666</v>
      </c>
      <c r="J257" s="34">
        <v>6696</v>
      </c>
      <c r="K257" s="35">
        <v>-7059</v>
      </c>
      <c r="M257" s="8"/>
      <c r="N257" s="8"/>
    </row>
    <row r="258" spans="1:14" x14ac:dyDescent="0.3">
      <c r="A258" s="6">
        <v>33909</v>
      </c>
      <c r="B258" s="37">
        <v>6601</v>
      </c>
      <c r="C258" s="7">
        <f t="shared" ref="C258:C321" si="4">IF(OR(H258=0,H258=" ")," ",H258*(-1))</f>
        <v>6807</v>
      </c>
      <c r="D258" s="10"/>
      <c r="E258" s="10"/>
      <c r="H258" s="38">
        <v>-6807</v>
      </c>
      <c r="J258" s="34">
        <v>6754</v>
      </c>
      <c r="K258" s="35">
        <v>-6947</v>
      </c>
      <c r="M258" s="8"/>
      <c r="N258" s="8"/>
    </row>
    <row r="259" spans="1:14" x14ac:dyDescent="0.3">
      <c r="A259" s="6">
        <v>33939</v>
      </c>
      <c r="B259" s="37">
        <v>6651</v>
      </c>
      <c r="C259" s="7">
        <f t="shared" si="4"/>
        <v>6667</v>
      </c>
      <c r="D259" s="10"/>
      <c r="E259" s="10"/>
      <c r="H259" s="38">
        <v>-6667</v>
      </c>
      <c r="J259" s="34">
        <v>6984</v>
      </c>
      <c r="K259" s="35">
        <v>-6519</v>
      </c>
      <c r="M259" s="8"/>
      <c r="N259" s="8"/>
    </row>
    <row r="260" spans="1:14" x14ac:dyDescent="0.3">
      <c r="A260" s="6">
        <v>33970</v>
      </c>
      <c r="B260" s="37">
        <v>6680</v>
      </c>
      <c r="C260" s="7">
        <f t="shared" si="4"/>
        <v>6381</v>
      </c>
      <c r="D260" s="10"/>
      <c r="E260" s="10"/>
      <c r="H260" s="38">
        <v>-6381</v>
      </c>
      <c r="J260" s="34">
        <v>6297</v>
      </c>
      <c r="K260" s="35">
        <v>-5985</v>
      </c>
      <c r="M260" s="8"/>
      <c r="N260" s="8"/>
    </row>
    <row r="261" spans="1:14" x14ac:dyDescent="0.3">
      <c r="A261" s="6">
        <v>34001</v>
      </c>
      <c r="B261" s="37">
        <v>6667</v>
      </c>
      <c r="C261" s="7">
        <f t="shared" si="4"/>
        <v>6410</v>
      </c>
      <c r="D261" s="10"/>
      <c r="E261" s="10"/>
      <c r="H261" s="38">
        <v>-6410</v>
      </c>
      <c r="J261" s="34">
        <v>6235</v>
      </c>
      <c r="K261" s="35">
        <v>-5880</v>
      </c>
      <c r="M261" s="8"/>
      <c r="N261" s="8"/>
    </row>
    <row r="262" spans="1:14" x14ac:dyDescent="0.3">
      <c r="A262" s="6">
        <v>34029</v>
      </c>
      <c r="B262" s="37">
        <v>6390</v>
      </c>
      <c r="C262" s="7">
        <f t="shared" si="4"/>
        <v>6826</v>
      </c>
      <c r="D262" s="10"/>
      <c r="E262" s="10"/>
      <c r="H262" s="38">
        <v>-6826</v>
      </c>
      <c r="J262" s="34">
        <v>6602</v>
      </c>
      <c r="K262" s="35">
        <v>-7124</v>
      </c>
      <c r="M262" s="8"/>
      <c r="N262" s="8"/>
    </row>
    <row r="263" spans="1:14" x14ac:dyDescent="0.3">
      <c r="A263" s="6">
        <v>34060</v>
      </c>
      <c r="B263" s="37">
        <v>6374</v>
      </c>
      <c r="C263" s="7">
        <f t="shared" si="4"/>
        <v>6732</v>
      </c>
      <c r="D263" s="10"/>
      <c r="E263" s="10"/>
      <c r="H263" s="38">
        <v>-6732</v>
      </c>
      <c r="J263" s="34">
        <v>6283</v>
      </c>
      <c r="K263" s="35">
        <v>-6461</v>
      </c>
      <c r="M263" s="8"/>
      <c r="N263" s="8"/>
    </row>
    <row r="264" spans="1:14" x14ac:dyDescent="0.3">
      <c r="A264" s="6">
        <v>34090</v>
      </c>
      <c r="B264" s="37">
        <v>6736</v>
      </c>
      <c r="C264" s="7">
        <f t="shared" si="4"/>
        <v>6764</v>
      </c>
      <c r="D264" s="10"/>
      <c r="E264" s="10"/>
      <c r="H264" s="38">
        <v>-6764</v>
      </c>
      <c r="J264" s="34">
        <v>6841</v>
      </c>
      <c r="K264" s="35">
        <v>-6547</v>
      </c>
      <c r="M264" s="8"/>
      <c r="N264" s="8"/>
    </row>
    <row r="265" spans="1:14" x14ac:dyDescent="0.3">
      <c r="A265" s="6">
        <v>34121</v>
      </c>
      <c r="B265" s="37">
        <v>6553</v>
      </c>
      <c r="C265" s="7">
        <f t="shared" si="4"/>
        <v>6875</v>
      </c>
      <c r="D265" s="10">
        <f>IF(OR(J265=0,J265=" ")," ",SUM(J254:J265))</f>
        <v>77916</v>
      </c>
      <c r="E265" s="10">
        <f>IF(OR(K265=0,K265=" ")," ",SUM(K254:K265)*-1)</f>
        <v>79339</v>
      </c>
      <c r="F265" s="12" t="s">
        <v>22</v>
      </c>
      <c r="H265" s="38">
        <v>-6875</v>
      </c>
      <c r="J265" s="34">
        <v>6476</v>
      </c>
      <c r="K265" s="35">
        <v>-6727</v>
      </c>
      <c r="M265" s="8"/>
      <c r="N265" s="8"/>
    </row>
    <row r="266" spans="1:14" x14ac:dyDescent="0.3">
      <c r="A266" s="6">
        <v>34151</v>
      </c>
      <c r="B266" s="37">
        <v>6806</v>
      </c>
      <c r="C266" s="7">
        <f t="shared" si="4"/>
        <v>6952</v>
      </c>
      <c r="D266" s="10"/>
      <c r="E266" s="10"/>
      <c r="H266" s="38">
        <v>-6952</v>
      </c>
      <c r="J266" s="34">
        <v>6912</v>
      </c>
      <c r="K266" s="35">
        <v>-7464</v>
      </c>
      <c r="M266" s="8"/>
      <c r="N266" s="8"/>
    </row>
    <row r="267" spans="1:14" x14ac:dyDescent="0.3">
      <c r="A267" s="6">
        <v>34182</v>
      </c>
      <c r="B267" s="37">
        <v>6817</v>
      </c>
      <c r="C267" s="7">
        <f t="shared" si="4"/>
        <v>7173</v>
      </c>
      <c r="D267" s="10"/>
      <c r="E267" s="10"/>
      <c r="H267" s="38">
        <v>-7173</v>
      </c>
      <c r="J267" s="34">
        <v>6793</v>
      </c>
      <c r="K267" s="35">
        <v>-7403</v>
      </c>
      <c r="M267" s="8"/>
      <c r="N267" s="8"/>
    </row>
    <row r="268" spans="1:14" x14ac:dyDescent="0.3">
      <c r="A268" s="6">
        <v>34213</v>
      </c>
      <c r="B268" s="37">
        <v>7077</v>
      </c>
      <c r="C268" s="7">
        <f t="shared" si="4"/>
        <v>7293</v>
      </c>
      <c r="D268" s="10"/>
      <c r="E268" s="10"/>
      <c r="H268" s="38">
        <v>-7293</v>
      </c>
      <c r="J268" s="34">
        <v>6950</v>
      </c>
      <c r="K268" s="35">
        <v>-7575</v>
      </c>
      <c r="M268" s="8"/>
      <c r="N268" s="8"/>
    </row>
    <row r="269" spans="1:14" x14ac:dyDescent="0.3">
      <c r="A269" s="6">
        <v>34243</v>
      </c>
      <c r="B269" s="37">
        <v>7112</v>
      </c>
      <c r="C269" s="7">
        <f t="shared" si="4"/>
        <v>7202</v>
      </c>
      <c r="D269" s="10"/>
      <c r="E269" s="10"/>
      <c r="H269" s="38">
        <v>-7202</v>
      </c>
      <c r="J269" s="34">
        <v>7465</v>
      </c>
      <c r="K269" s="35">
        <v>-7415</v>
      </c>
      <c r="M269" s="8"/>
      <c r="N269" s="8"/>
    </row>
    <row r="270" spans="1:14" x14ac:dyDescent="0.3">
      <c r="A270" s="6">
        <v>34274</v>
      </c>
      <c r="B270" s="37">
        <v>7038</v>
      </c>
      <c r="C270" s="7">
        <f t="shared" si="4"/>
        <v>7063</v>
      </c>
      <c r="D270" s="10"/>
      <c r="E270" s="10"/>
      <c r="H270" s="38">
        <v>-7063</v>
      </c>
      <c r="J270" s="34">
        <v>7227</v>
      </c>
      <c r="K270" s="35">
        <v>-7449</v>
      </c>
      <c r="M270" s="8"/>
      <c r="N270" s="8"/>
    </row>
    <row r="271" spans="1:14" x14ac:dyDescent="0.3">
      <c r="A271" s="6">
        <v>34304</v>
      </c>
      <c r="B271" s="37">
        <v>6924</v>
      </c>
      <c r="C271" s="7">
        <f t="shared" si="4"/>
        <v>7337</v>
      </c>
      <c r="D271" s="10"/>
      <c r="E271" s="10"/>
      <c r="H271" s="38">
        <v>-7337</v>
      </c>
      <c r="J271" s="34">
        <v>7273</v>
      </c>
      <c r="K271" s="35">
        <v>-7117</v>
      </c>
      <c r="M271" s="8"/>
      <c r="N271" s="8"/>
    </row>
    <row r="272" spans="1:14" x14ac:dyDescent="0.3">
      <c r="A272" s="6">
        <v>34335</v>
      </c>
      <c r="B272" s="37">
        <v>6907</v>
      </c>
      <c r="C272" s="7">
        <f t="shared" si="4"/>
        <v>7085</v>
      </c>
      <c r="D272" s="10"/>
      <c r="E272" s="10"/>
      <c r="H272" s="38">
        <v>-7085</v>
      </c>
      <c r="J272" s="34">
        <v>6380</v>
      </c>
      <c r="K272" s="35">
        <v>-6620</v>
      </c>
      <c r="M272" s="8"/>
      <c r="N272" s="8"/>
    </row>
    <row r="273" spans="1:14" x14ac:dyDescent="0.3">
      <c r="A273" s="6">
        <v>34366</v>
      </c>
      <c r="B273" s="37">
        <v>6936</v>
      </c>
      <c r="C273" s="7">
        <f t="shared" si="4"/>
        <v>6842</v>
      </c>
      <c r="D273" s="10"/>
      <c r="E273" s="10"/>
      <c r="H273" s="38">
        <v>-6842</v>
      </c>
      <c r="J273" s="34">
        <v>6504</v>
      </c>
      <c r="K273" s="35">
        <v>-6244</v>
      </c>
      <c r="M273" s="8"/>
      <c r="N273" s="8"/>
    </row>
    <row r="274" spans="1:14" x14ac:dyDescent="0.3">
      <c r="A274" s="6">
        <v>34394</v>
      </c>
      <c r="B274" s="37">
        <v>7091</v>
      </c>
      <c r="C274" s="7">
        <f t="shared" si="4"/>
        <v>7326</v>
      </c>
      <c r="D274" s="10"/>
      <c r="E274" s="10"/>
      <c r="H274" s="38">
        <v>-7326</v>
      </c>
      <c r="J274" s="34">
        <v>7402</v>
      </c>
      <c r="K274" s="35">
        <v>-7572</v>
      </c>
      <c r="M274" s="8"/>
      <c r="N274" s="8"/>
    </row>
    <row r="275" spans="1:14" x14ac:dyDescent="0.3">
      <c r="A275" s="6">
        <v>34425</v>
      </c>
      <c r="B275" s="37">
        <v>6891</v>
      </c>
      <c r="C275" s="7">
        <f t="shared" si="4"/>
        <v>7207</v>
      </c>
      <c r="D275" s="10"/>
      <c r="E275" s="10"/>
      <c r="H275" s="38">
        <v>-7207</v>
      </c>
      <c r="J275" s="34">
        <v>6806</v>
      </c>
      <c r="K275" s="35">
        <v>-6741</v>
      </c>
      <c r="M275" s="8"/>
      <c r="N275" s="8"/>
    </row>
    <row r="276" spans="1:14" x14ac:dyDescent="0.3">
      <c r="A276" s="6">
        <v>34455</v>
      </c>
      <c r="B276" s="37">
        <v>7179</v>
      </c>
      <c r="C276" s="7">
        <f t="shared" si="4"/>
        <v>7469</v>
      </c>
      <c r="D276" s="10"/>
      <c r="E276" s="10"/>
      <c r="H276" s="38">
        <v>-7469</v>
      </c>
      <c r="J276" s="34">
        <v>7305</v>
      </c>
      <c r="K276" s="35">
        <v>-7485</v>
      </c>
      <c r="M276" s="8"/>
      <c r="N276" s="8"/>
    </row>
    <row r="277" spans="1:14" x14ac:dyDescent="0.3">
      <c r="A277" s="6">
        <v>34486</v>
      </c>
      <c r="B277" s="37">
        <v>7027</v>
      </c>
      <c r="C277" s="7">
        <f t="shared" si="4"/>
        <v>7337</v>
      </c>
      <c r="D277" s="10">
        <f>IF(OR(J277=0,J277=" ")," ",SUM(J266:J277))</f>
        <v>83861</v>
      </c>
      <c r="E277" s="10">
        <f>IF(OR(K277=0,K277=" ")," ",SUM(K266:K277)*-1)</f>
        <v>86262</v>
      </c>
      <c r="F277" s="12" t="s">
        <v>23</v>
      </c>
      <c r="H277" s="38">
        <v>-7337</v>
      </c>
      <c r="J277" s="34">
        <v>6844</v>
      </c>
      <c r="K277" s="35">
        <v>-7177</v>
      </c>
      <c r="M277" s="8"/>
      <c r="N277" s="8"/>
    </row>
    <row r="278" spans="1:14" x14ac:dyDescent="0.3">
      <c r="A278" s="6">
        <v>34516</v>
      </c>
      <c r="B278" s="37">
        <v>6941</v>
      </c>
      <c r="C278" s="7">
        <f t="shared" si="4"/>
        <v>7674</v>
      </c>
      <c r="D278" s="10"/>
      <c r="E278" s="10"/>
      <c r="H278" s="38">
        <v>-7674</v>
      </c>
      <c r="J278" s="34">
        <v>7038</v>
      </c>
      <c r="K278" s="35">
        <v>-7998</v>
      </c>
      <c r="M278" s="8"/>
      <c r="N278" s="8"/>
    </row>
    <row r="279" spans="1:14" x14ac:dyDescent="0.3">
      <c r="A279" s="6">
        <v>34547</v>
      </c>
      <c r="B279" s="37">
        <v>7039</v>
      </c>
      <c r="C279" s="7">
        <f t="shared" si="4"/>
        <v>8087</v>
      </c>
      <c r="D279" s="10"/>
      <c r="E279" s="10"/>
      <c r="H279" s="38">
        <v>-8087</v>
      </c>
      <c r="J279" s="34">
        <v>6999</v>
      </c>
      <c r="K279" s="35">
        <v>-8577</v>
      </c>
      <c r="M279" s="8"/>
      <c r="N279" s="8"/>
    </row>
    <row r="280" spans="1:14" x14ac:dyDescent="0.3">
      <c r="A280" s="6">
        <v>34578</v>
      </c>
      <c r="B280" s="37">
        <v>6972</v>
      </c>
      <c r="C280" s="7">
        <f t="shared" si="4"/>
        <v>7819</v>
      </c>
      <c r="D280" s="10"/>
      <c r="E280" s="10"/>
      <c r="H280" s="38">
        <v>-7819</v>
      </c>
      <c r="J280" s="34">
        <v>6875</v>
      </c>
      <c r="K280" s="35">
        <v>-8077</v>
      </c>
      <c r="M280" s="8"/>
      <c r="N280" s="8"/>
    </row>
    <row r="281" spans="1:14" x14ac:dyDescent="0.3">
      <c r="A281" s="6">
        <v>34608</v>
      </c>
      <c r="B281" s="37">
        <v>7320</v>
      </c>
      <c r="C281" s="7">
        <f t="shared" si="4"/>
        <v>7892</v>
      </c>
      <c r="D281" s="10"/>
      <c r="E281" s="10"/>
      <c r="H281" s="38">
        <v>-7892</v>
      </c>
      <c r="J281" s="34">
        <v>7594</v>
      </c>
      <c r="K281" s="35">
        <v>-8198</v>
      </c>
      <c r="M281" s="8"/>
      <c r="N281" s="8"/>
    </row>
    <row r="282" spans="1:14" x14ac:dyDescent="0.3">
      <c r="A282" s="6">
        <v>34639</v>
      </c>
      <c r="B282" s="37">
        <v>7293</v>
      </c>
      <c r="C282" s="7">
        <f t="shared" si="4"/>
        <v>8044</v>
      </c>
      <c r="D282" s="10"/>
      <c r="E282" s="10"/>
      <c r="H282" s="38">
        <v>-8044</v>
      </c>
      <c r="J282" s="34">
        <v>7596</v>
      </c>
      <c r="K282" s="35">
        <v>-8504</v>
      </c>
      <c r="M282" s="8"/>
      <c r="N282" s="8"/>
    </row>
    <row r="283" spans="1:14" x14ac:dyDescent="0.3">
      <c r="A283" s="6">
        <v>34669</v>
      </c>
      <c r="B283" s="37">
        <v>7040</v>
      </c>
      <c r="C283" s="7">
        <f t="shared" si="4"/>
        <v>8285</v>
      </c>
      <c r="D283" s="10"/>
      <c r="E283" s="10"/>
      <c r="H283" s="38">
        <v>-8285</v>
      </c>
      <c r="J283" s="34">
        <v>7414</v>
      </c>
      <c r="K283" s="35">
        <v>-7838</v>
      </c>
      <c r="M283" s="8"/>
      <c r="N283" s="8"/>
    </row>
    <row r="284" spans="1:14" x14ac:dyDescent="0.3">
      <c r="A284" s="6">
        <v>34700</v>
      </c>
      <c r="B284" s="37">
        <v>7405</v>
      </c>
      <c r="C284" s="7">
        <f t="shared" si="4"/>
        <v>8098</v>
      </c>
      <c r="D284" s="10"/>
      <c r="E284" s="10"/>
      <c r="H284" s="38">
        <v>-8098</v>
      </c>
      <c r="J284" s="34">
        <v>6815</v>
      </c>
      <c r="K284" s="35">
        <v>-7792</v>
      </c>
      <c r="M284" s="8"/>
      <c r="N284" s="8"/>
    </row>
    <row r="285" spans="1:14" x14ac:dyDescent="0.3">
      <c r="A285" s="6">
        <v>34731</v>
      </c>
      <c r="B285" s="37">
        <v>7540</v>
      </c>
      <c r="C285" s="7">
        <f t="shared" si="4"/>
        <v>8135</v>
      </c>
      <c r="D285" s="10"/>
      <c r="E285" s="10"/>
      <c r="H285" s="38">
        <v>-8135</v>
      </c>
      <c r="J285" s="34">
        <v>7044</v>
      </c>
      <c r="K285" s="35">
        <v>-7418</v>
      </c>
      <c r="M285" s="8"/>
      <c r="N285" s="8"/>
    </row>
    <row r="286" spans="1:14" x14ac:dyDescent="0.3">
      <c r="A286" s="6">
        <v>34759</v>
      </c>
      <c r="B286" s="37">
        <v>7878</v>
      </c>
      <c r="C286" s="7">
        <f t="shared" si="4"/>
        <v>8551</v>
      </c>
      <c r="D286" s="10"/>
      <c r="E286" s="10"/>
      <c r="H286" s="38">
        <v>-8551</v>
      </c>
      <c r="J286" s="34">
        <v>8143</v>
      </c>
      <c r="K286" s="35">
        <v>-8785</v>
      </c>
      <c r="M286" s="8"/>
      <c r="N286" s="8"/>
    </row>
    <row r="287" spans="1:14" x14ac:dyDescent="0.3">
      <c r="A287" s="6">
        <v>34790</v>
      </c>
      <c r="B287" s="37">
        <v>7675</v>
      </c>
      <c r="C287" s="7">
        <f t="shared" si="4"/>
        <v>8441</v>
      </c>
      <c r="D287" s="10"/>
      <c r="E287" s="10"/>
      <c r="H287" s="38">
        <v>-8441</v>
      </c>
      <c r="J287" s="34">
        <v>7540</v>
      </c>
      <c r="K287" s="35">
        <v>-7723</v>
      </c>
      <c r="M287" s="8"/>
      <c r="N287" s="8"/>
    </row>
    <row r="288" spans="1:14" x14ac:dyDescent="0.3">
      <c r="A288" s="6">
        <v>34820</v>
      </c>
      <c r="B288" s="37">
        <v>7917</v>
      </c>
      <c r="C288" s="7">
        <f t="shared" si="4"/>
        <v>8795</v>
      </c>
      <c r="D288" s="10"/>
      <c r="E288" s="10"/>
      <c r="H288" s="38">
        <v>-8795</v>
      </c>
      <c r="J288" s="34">
        <v>8020</v>
      </c>
      <c r="K288" s="35">
        <v>-9061</v>
      </c>
      <c r="M288" s="8"/>
      <c r="N288" s="8"/>
    </row>
    <row r="289" spans="1:14" x14ac:dyDescent="0.3">
      <c r="A289" s="6">
        <v>34851</v>
      </c>
      <c r="B289" s="37">
        <v>7684</v>
      </c>
      <c r="C289" s="7">
        <f t="shared" si="4"/>
        <v>8567</v>
      </c>
      <c r="D289" s="10">
        <f>IF(OR(J289=0,J289=" ")," ",SUM(J278:J289))</f>
        <v>88611</v>
      </c>
      <c r="E289" s="10">
        <f>IF(OR(K289=0,K289=" ")," ",SUM(K278:K289)*-1)</f>
        <v>98343</v>
      </c>
      <c r="F289" s="12" t="s">
        <v>24</v>
      </c>
      <c r="H289" s="38">
        <v>-8567</v>
      </c>
      <c r="J289" s="34">
        <v>7533</v>
      </c>
      <c r="K289" s="35">
        <v>-8372</v>
      </c>
      <c r="M289" s="8"/>
      <c r="N289" s="8"/>
    </row>
    <row r="290" spans="1:14" x14ac:dyDescent="0.3">
      <c r="A290" s="6">
        <v>34881</v>
      </c>
      <c r="B290" s="37">
        <v>8160</v>
      </c>
      <c r="C290" s="7">
        <f t="shared" si="4"/>
        <v>8972</v>
      </c>
      <c r="D290" s="10"/>
      <c r="E290" s="10"/>
      <c r="H290" s="38">
        <v>-8972</v>
      </c>
      <c r="J290" s="34">
        <v>8173</v>
      </c>
      <c r="K290" s="35">
        <v>-9374</v>
      </c>
      <c r="M290" s="8"/>
      <c r="N290" s="8"/>
    </row>
    <row r="291" spans="1:14" x14ac:dyDescent="0.3">
      <c r="A291" s="6">
        <v>34912</v>
      </c>
      <c r="B291" s="37">
        <v>8002</v>
      </c>
      <c r="C291" s="7">
        <f t="shared" si="4"/>
        <v>8515</v>
      </c>
      <c r="D291" s="10"/>
      <c r="E291" s="10"/>
      <c r="H291" s="38">
        <v>-8515</v>
      </c>
      <c r="J291" s="34">
        <v>8075</v>
      </c>
      <c r="K291" s="35">
        <v>-9006</v>
      </c>
      <c r="M291" s="8"/>
      <c r="N291" s="8"/>
    </row>
    <row r="292" spans="1:14" x14ac:dyDescent="0.3">
      <c r="A292" s="6">
        <v>34943</v>
      </c>
      <c r="B292" s="37">
        <v>8093</v>
      </c>
      <c r="C292" s="7">
        <f t="shared" si="4"/>
        <v>8210</v>
      </c>
      <c r="D292" s="10"/>
      <c r="E292" s="10"/>
      <c r="H292" s="38">
        <v>-8210</v>
      </c>
      <c r="J292" s="34">
        <v>8101</v>
      </c>
      <c r="K292" s="35">
        <v>-8285</v>
      </c>
      <c r="M292" s="8"/>
      <c r="N292" s="8"/>
    </row>
    <row r="293" spans="1:14" x14ac:dyDescent="0.3">
      <c r="A293" s="6">
        <v>34973</v>
      </c>
      <c r="B293" s="37">
        <v>7970</v>
      </c>
      <c r="C293" s="7">
        <f t="shared" si="4"/>
        <v>8462</v>
      </c>
      <c r="D293" s="10"/>
      <c r="E293" s="10"/>
      <c r="H293" s="38">
        <v>-8462</v>
      </c>
      <c r="J293" s="34">
        <v>8282</v>
      </c>
      <c r="K293" s="35">
        <v>-9101</v>
      </c>
      <c r="M293" s="8"/>
      <c r="N293" s="8"/>
    </row>
    <row r="294" spans="1:14" x14ac:dyDescent="0.3">
      <c r="A294" s="6">
        <v>35004</v>
      </c>
      <c r="B294" s="37">
        <v>7875</v>
      </c>
      <c r="C294" s="7">
        <f t="shared" si="4"/>
        <v>8491</v>
      </c>
      <c r="D294" s="10"/>
      <c r="E294" s="10"/>
      <c r="H294" s="38">
        <v>-8491</v>
      </c>
      <c r="J294" s="34">
        <v>8038</v>
      </c>
      <c r="K294" s="35">
        <v>-8853</v>
      </c>
      <c r="M294" s="8"/>
      <c r="N294" s="8"/>
    </row>
    <row r="295" spans="1:14" x14ac:dyDescent="0.3">
      <c r="A295" s="6">
        <v>35034</v>
      </c>
      <c r="B295" s="37">
        <v>8384</v>
      </c>
      <c r="C295" s="7">
        <f t="shared" si="4"/>
        <v>8625</v>
      </c>
      <c r="D295" s="10"/>
      <c r="E295" s="10"/>
      <c r="H295" s="38">
        <v>-8625</v>
      </c>
      <c r="J295" s="34">
        <v>8894</v>
      </c>
      <c r="K295" s="35">
        <v>-7981</v>
      </c>
      <c r="M295" s="8"/>
      <c r="N295" s="8"/>
    </row>
    <row r="296" spans="1:14" x14ac:dyDescent="0.3">
      <c r="A296" s="6">
        <v>35065</v>
      </c>
      <c r="B296" s="37">
        <v>8663</v>
      </c>
      <c r="C296" s="7">
        <f t="shared" si="4"/>
        <v>8700</v>
      </c>
      <c r="D296" s="10"/>
      <c r="E296" s="10"/>
      <c r="H296" s="38">
        <v>-8700</v>
      </c>
      <c r="J296" s="34">
        <v>7984</v>
      </c>
      <c r="K296" s="35">
        <v>-8603</v>
      </c>
      <c r="M296" s="8"/>
      <c r="N296" s="8"/>
    </row>
    <row r="297" spans="1:14" x14ac:dyDescent="0.3">
      <c r="A297" s="6">
        <v>35096</v>
      </c>
      <c r="B297" s="37">
        <v>8308</v>
      </c>
      <c r="C297" s="7">
        <f t="shared" si="4"/>
        <v>8727</v>
      </c>
      <c r="D297" s="10"/>
      <c r="E297" s="10"/>
      <c r="H297" s="38">
        <v>-8727</v>
      </c>
      <c r="J297" s="34">
        <v>8034</v>
      </c>
      <c r="K297" s="35">
        <v>-8192</v>
      </c>
      <c r="M297" s="8"/>
      <c r="N297" s="8"/>
    </row>
    <row r="298" spans="1:14" x14ac:dyDescent="0.3">
      <c r="A298" s="6">
        <v>35125</v>
      </c>
      <c r="B298" s="37">
        <v>8635</v>
      </c>
      <c r="C298" s="7">
        <f t="shared" si="4"/>
        <v>8387</v>
      </c>
      <c r="D298" s="10"/>
      <c r="E298" s="10"/>
      <c r="H298" s="38">
        <v>-8387</v>
      </c>
      <c r="J298" s="34">
        <v>9044</v>
      </c>
      <c r="K298" s="35">
        <v>-8130</v>
      </c>
      <c r="M298" s="8"/>
      <c r="N298" s="8"/>
    </row>
    <row r="299" spans="1:14" x14ac:dyDescent="0.3">
      <c r="A299" s="6">
        <v>35156</v>
      </c>
      <c r="B299" s="37">
        <v>8443</v>
      </c>
      <c r="C299" s="7">
        <f t="shared" si="4"/>
        <v>8564</v>
      </c>
      <c r="D299" s="10"/>
      <c r="E299" s="10"/>
      <c r="H299" s="38">
        <v>-8564</v>
      </c>
      <c r="J299" s="34">
        <v>8267</v>
      </c>
      <c r="K299" s="35">
        <v>-8377</v>
      </c>
      <c r="M299" s="8"/>
      <c r="N299" s="8"/>
    </row>
    <row r="300" spans="1:14" x14ac:dyDescent="0.3">
      <c r="A300" s="6">
        <v>35186</v>
      </c>
      <c r="B300" s="37">
        <v>8408</v>
      </c>
      <c r="C300" s="7">
        <f t="shared" si="4"/>
        <v>8623</v>
      </c>
      <c r="D300" s="10"/>
      <c r="E300" s="10"/>
      <c r="H300" s="38">
        <v>-8623</v>
      </c>
      <c r="J300" s="34">
        <v>8575</v>
      </c>
      <c r="K300" s="35">
        <v>-8741</v>
      </c>
      <c r="M300" s="8"/>
      <c r="N300" s="8"/>
    </row>
    <row r="301" spans="1:14" x14ac:dyDescent="0.3">
      <c r="A301" s="6">
        <v>35217</v>
      </c>
      <c r="B301" s="37">
        <v>8556</v>
      </c>
      <c r="C301" s="7">
        <f t="shared" si="4"/>
        <v>8218</v>
      </c>
      <c r="D301" s="10">
        <f>IF(OR(J301=0,J301=" ")," ",SUM(J290:J301))</f>
        <v>99923</v>
      </c>
      <c r="E301" s="10">
        <f>IF(OR(K301=0,K301=" ")," ",SUM(K290:K301)*-1)</f>
        <v>102318</v>
      </c>
      <c r="F301" s="12" t="s">
        <v>25</v>
      </c>
      <c r="H301" s="38">
        <v>-8218</v>
      </c>
      <c r="J301" s="34">
        <v>8456</v>
      </c>
      <c r="K301" s="35">
        <v>-7675</v>
      </c>
      <c r="M301" s="8"/>
      <c r="N301" s="8"/>
    </row>
    <row r="302" spans="1:14" x14ac:dyDescent="0.3">
      <c r="A302" s="6">
        <v>35247</v>
      </c>
      <c r="B302" s="37">
        <v>8374</v>
      </c>
      <c r="C302" s="7">
        <f t="shared" si="4"/>
        <v>8285</v>
      </c>
      <c r="D302" s="10"/>
      <c r="E302" s="10"/>
      <c r="H302" s="38">
        <v>-8285</v>
      </c>
      <c r="J302" s="34">
        <v>8415</v>
      </c>
      <c r="K302" s="35">
        <v>-9167</v>
      </c>
      <c r="M302" s="8"/>
      <c r="N302" s="8"/>
    </row>
    <row r="303" spans="1:14" x14ac:dyDescent="0.3">
      <c r="A303" s="6">
        <v>35278</v>
      </c>
      <c r="B303" s="37">
        <v>8397</v>
      </c>
      <c r="C303" s="7">
        <f t="shared" si="4"/>
        <v>8510</v>
      </c>
      <c r="D303" s="10"/>
      <c r="E303" s="10"/>
      <c r="H303" s="38">
        <v>-8510</v>
      </c>
      <c r="J303" s="34">
        <v>8473</v>
      </c>
      <c r="K303" s="35">
        <v>-8688</v>
      </c>
      <c r="M303" s="8"/>
      <c r="N303" s="8"/>
    </row>
    <row r="304" spans="1:14" x14ac:dyDescent="0.3">
      <c r="A304" s="6">
        <v>35309</v>
      </c>
      <c r="B304" s="37">
        <v>8348</v>
      </c>
      <c r="C304" s="7">
        <f t="shared" si="4"/>
        <v>8444</v>
      </c>
      <c r="D304" s="10"/>
      <c r="E304" s="10"/>
      <c r="H304" s="38">
        <v>-8444</v>
      </c>
      <c r="J304" s="34">
        <v>8214</v>
      </c>
      <c r="K304" s="35">
        <v>-8605</v>
      </c>
      <c r="M304" s="8"/>
      <c r="N304" s="8"/>
    </row>
    <row r="305" spans="1:14" x14ac:dyDescent="0.3">
      <c r="A305" s="6">
        <v>35339</v>
      </c>
      <c r="B305" s="37">
        <v>8565</v>
      </c>
      <c r="C305" s="7">
        <f t="shared" si="4"/>
        <v>8631</v>
      </c>
      <c r="D305" s="10"/>
      <c r="E305" s="10"/>
      <c r="H305" s="38">
        <v>-8631</v>
      </c>
      <c r="J305" s="34">
        <v>8902</v>
      </c>
      <c r="K305" s="35">
        <v>-9471</v>
      </c>
      <c r="M305" s="8"/>
      <c r="N305" s="8"/>
    </row>
    <row r="306" spans="1:14" x14ac:dyDescent="0.3">
      <c r="A306" s="6">
        <v>35370</v>
      </c>
      <c r="B306" s="37">
        <v>8339</v>
      </c>
      <c r="C306" s="7">
        <f t="shared" si="4"/>
        <v>8650</v>
      </c>
      <c r="D306" s="10"/>
      <c r="E306" s="10"/>
      <c r="H306" s="38">
        <v>-8650</v>
      </c>
      <c r="J306" s="34">
        <v>8599</v>
      </c>
      <c r="K306" s="35">
        <v>-8723</v>
      </c>
      <c r="M306" s="8"/>
      <c r="N306" s="8"/>
    </row>
    <row r="307" spans="1:14" x14ac:dyDescent="0.3">
      <c r="A307" s="6">
        <v>35400</v>
      </c>
      <c r="B307" s="37">
        <v>8558</v>
      </c>
      <c r="C307" s="7">
        <f t="shared" si="4"/>
        <v>8684</v>
      </c>
      <c r="D307" s="10"/>
      <c r="E307" s="10"/>
      <c r="H307" s="38">
        <v>-8684</v>
      </c>
      <c r="J307" s="34">
        <v>8998</v>
      </c>
      <c r="K307" s="35">
        <v>-8411</v>
      </c>
      <c r="M307" s="8"/>
      <c r="N307" s="8"/>
    </row>
    <row r="308" spans="1:14" x14ac:dyDescent="0.3">
      <c r="A308" s="6">
        <v>35431</v>
      </c>
      <c r="B308" s="37">
        <v>8826</v>
      </c>
      <c r="C308" s="7">
        <f t="shared" si="4"/>
        <v>8811</v>
      </c>
      <c r="D308" s="10"/>
      <c r="E308" s="10"/>
      <c r="H308" s="38">
        <v>-8811</v>
      </c>
      <c r="J308" s="34">
        <v>8130</v>
      </c>
      <c r="K308" s="35">
        <v>-8598</v>
      </c>
      <c r="M308" s="8"/>
      <c r="N308" s="8"/>
    </row>
    <row r="309" spans="1:14" x14ac:dyDescent="0.3">
      <c r="A309" s="6">
        <v>35462</v>
      </c>
      <c r="B309" s="37">
        <v>9111</v>
      </c>
      <c r="C309" s="7">
        <f t="shared" si="4"/>
        <v>9019</v>
      </c>
      <c r="D309" s="10"/>
      <c r="E309" s="10"/>
      <c r="H309" s="38">
        <v>-9019</v>
      </c>
      <c r="J309" s="34">
        <v>8624</v>
      </c>
      <c r="K309" s="35">
        <v>-8186</v>
      </c>
      <c r="M309" s="8"/>
      <c r="N309" s="8"/>
    </row>
    <row r="310" spans="1:14" x14ac:dyDescent="0.3">
      <c r="A310" s="6">
        <v>35490</v>
      </c>
      <c r="B310" s="37">
        <v>8631</v>
      </c>
      <c r="C310" s="7">
        <f t="shared" si="4"/>
        <v>8606</v>
      </c>
      <c r="D310" s="10"/>
      <c r="E310" s="10"/>
      <c r="H310" s="38">
        <v>-8606</v>
      </c>
      <c r="J310" s="34">
        <v>8889</v>
      </c>
      <c r="K310" s="35">
        <v>-8235</v>
      </c>
      <c r="M310" s="8"/>
      <c r="N310" s="8"/>
    </row>
    <row r="311" spans="1:14" x14ac:dyDescent="0.3">
      <c r="A311" s="6">
        <v>35521</v>
      </c>
      <c r="B311" s="37">
        <v>8899</v>
      </c>
      <c r="C311" s="7">
        <f t="shared" si="4"/>
        <v>9006</v>
      </c>
      <c r="D311" s="10"/>
      <c r="E311" s="10"/>
      <c r="H311" s="38">
        <v>-9006</v>
      </c>
      <c r="J311" s="34">
        <v>8821</v>
      </c>
      <c r="K311" s="35">
        <v>-8998</v>
      </c>
      <c r="M311" s="8"/>
      <c r="N311" s="8"/>
    </row>
    <row r="312" spans="1:14" x14ac:dyDescent="0.3">
      <c r="A312" s="6">
        <v>35551</v>
      </c>
      <c r="B312" s="37">
        <v>9399</v>
      </c>
      <c r="C312" s="7">
        <f t="shared" si="4"/>
        <v>8820</v>
      </c>
      <c r="D312" s="10"/>
      <c r="E312" s="10"/>
      <c r="H312" s="38">
        <v>-8820</v>
      </c>
      <c r="J312" s="34">
        <v>9669</v>
      </c>
      <c r="K312" s="35">
        <v>-8631</v>
      </c>
      <c r="M312" s="8"/>
      <c r="N312" s="8"/>
    </row>
    <row r="313" spans="1:14" x14ac:dyDescent="0.3">
      <c r="A313" s="6">
        <v>35582</v>
      </c>
      <c r="B313" s="37">
        <v>10918</v>
      </c>
      <c r="C313" s="7">
        <f t="shared" si="4"/>
        <v>9444</v>
      </c>
      <c r="D313" s="10">
        <f>IF(OR(J313=0,J313=" ")," ",SUM(J302:J313))</f>
        <v>106476</v>
      </c>
      <c r="E313" s="10">
        <f>IF(OR(K313=0,K313=" ")," ",SUM(K302:K313)*-1)</f>
        <v>104950</v>
      </c>
      <c r="F313" s="12" t="s">
        <v>27</v>
      </c>
      <c r="H313" s="38">
        <v>-9444</v>
      </c>
      <c r="J313" s="34">
        <v>10742</v>
      </c>
      <c r="K313" s="35">
        <v>-9237</v>
      </c>
      <c r="M313" s="8"/>
      <c r="N313" s="8"/>
    </row>
    <row r="314" spans="1:14" x14ac:dyDescent="0.3">
      <c r="A314" s="6">
        <v>35612</v>
      </c>
      <c r="B314" s="37">
        <v>9383</v>
      </c>
      <c r="C314" s="7">
        <f t="shared" si="4"/>
        <v>9426</v>
      </c>
      <c r="D314" s="10"/>
      <c r="E314" s="10"/>
      <c r="H314" s="38">
        <v>-9426</v>
      </c>
      <c r="J314" s="34">
        <v>9413</v>
      </c>
      <c r="K314" s="35">
        <v>-10171</v>
      </c>
      <c r="M314" s="8"/>
      <c r="N314" s="8"/>
    </row>
    <row r="315" spans="1:14" x14ac:dyDescent="0.3">
      <c r="A315" s="6">
        <v>35643</v>
      </c>
      <c r="B315" s="37">
        <v>9602</v>
      </c>
      <c r="C315" s="7">
        <f t="shared" si="4"/>
        <v>9505</v>
      </c>
      <c r="D315" s="10"/>
      <c r="E315" s="10"/>
      <c r="H315" s="38">
        <v>-9505</v>
      </c>
      <c r="J315" s="34">
        <v>9765</v>
      </c>
      <c r="K315" s="35">
        <v>-9475</v>
      </c>
      <c r="L315" s="9"/>
      <c r="M315" s="8"/>
      <c r="N315" s="8"/>
    </row>
    <row r="316" spans="1:14" x14ac:dyDescent="0.3">
      <c r="A316" s="6">
        <v>35674</v>
      </c>
      <c r="B316" s="37">
        <v>9692</v>
      </c>
      <c r="C316" s="7">
        <f t="shared" si="4"/>
        <v>9517</v>
      </c>
      <c r="D316" s="10"/>
      <c r="E316" s="10"/>
      <c r="H316" s="38">
        <v>-9517</v>
      </c>
      <c r="J316" s="34">
        <v>9643</v>
      </c>
      <c r="K316" s="35">
        <v>-10024</v>
      </c>
      <c r="L316" s="9"/>
      <c r="M316" s="8"/>
      <c r="N316" s="8"/>
    </row>
    <row r="317" spans="1:14" x14ac:dyDescent="0.3">
      <c r="A317" s="6">
        <v>35704</v>
      </c>
      <c r="B317" s="37">
        <v>9494</v>
      </c>
      <c r="C317" s="7">
        <f t="shared" si="4"/>
        <v>9575</v>
      </c>
      <c r="D317" s="10"/>
      <c r="E317" s="10"/>
      <c r="H317" s="38">
        <v>-9575</v>
      </c>
      <c r="J317" s="34">
        <v>9901</v>
      </c>
      <c r="K317" s="35">
        <v>-10508</v>
      </c>
      <c r="L317" s="9"/>
      <c r="M317" s="8"/>
      <c r="N317" s="8"/>
    </row>
    <row r="318" spans="1:14" x14ac:dyDescent="0.3">
      <c r="A318" s="6">
        <v>35735</v>
      </c>
      <c r="B318" s="37">
        <v>9747</v>
      </c>
      <c r="C318" s="7">
        <f t="shared" si="4"/>
        <v>9732</v>
      </c>
      <c r="D318" s="10"/>
      <c r="E318" s="10"/>
      <c r="H318" s="38">
        <v>-9732</v>
      </c>
      <c r="J318" s="34">
        <v>10008</v>
      </c>
      <c r="K318" s="35">
        <v>-9554</v>
      </c>
      <c r="L318" s="9"/>
      <c r="M318" s="8"/>
      <c r="N318" s="8"/>
    </row>
    <row r="319" spans="1:14" x14ac:dyDescent="0.3">
      <c r="A319" s="6">
        <v>35765</v>
      </c>
      <c r="B319" s="37">
        <v>9565</v>
      </c>
      <c r="C319" s="7">
        <f t="shared" si="4"/>
        <v>10182</v>
      </c>
      <c r="D319" s="10"/>
      <c r="E319" s="10"/>
      <c r="H319" s="38">
        <v>-10182</v>
      </c>
      <c r="J319" s="34">
        <v>10079</v>
      </c>
      <c r="K319" s="35">
        <v>-10211</v>
      </c>
      <c r="L319" s="9"/>
      <c r="M319" s="8"/>
      <c r="N319" s="8"/>
    </row>
    <row r="320" spans="1:14" x14ac:dyDescent="0.3">
      <c r="A320" s="6">
        <v>35796</v>
      </c>
      <c r="B320" s="37">
        <v>9485</v>
      </c>
      <c r="C320" s="7">
        <f t="shared" si="4"/>
        <v>10284</v>
      </c>
      <c r="D320" s="10"/>
      <c r="E320" s="10"/>
      <c r="H320" s="38">
        <v>-10284</v>
      </c>
      <c r="J320" s="34">
        <v>8615</v>
      </c>
      <c r="K320" s="35">
        <v>-9645</v>
      </c>
      <c r="L320" s="9"/>
      <c r="M320" s="8"/>
      <c r="N320" s="8"/>
    </row>
    <row r="321" spans="1:14" x14ac:dyDescent="0.3">
      <c r="A321" s="6">
        <v>35827</v>
      </c>
      <c r="B321" s="37">
        <v>9489</v>
      </c>
      <c r="C321" s="7">
        <f t="shared" si="4"/>
        <v>10064</v>
      </c>
      <c r="D321" s="10"/>
      <c r="E321" s="10"/>
      <c r="H321" s="38">
        <v>-10064</v>
      </c>
      <c r="J321" s="34">
        <v>8947</v>
      </c>
      <c r="K321" s="35">
        <v>-9085</v>
      </c>
      <c r="L321" s="9"/>
      <c r="M321" s="8"/>
      <c r="N321" s="8"/>
    </row>
    <row r="322" spans="1:14" x14ac:dyDescent="0.3">
      <c r="A322" s="6">
        <v>35855</v>
      </c>
      <c r="B322" s="37">
        <v>9350</v>
      </c>
      <c r="C322" s="7">
        <f t="shared" ref="C322:C385" si="5">IF(OR(H322=0,H322=" ")," ",H322*(-1))</f>
        <v>10582</v>
      </c>
      <c r="D322" s="10"/>
      <c r="E322" s="10"/>
      <c r="H322" s="38">
        <v>-10582</v>
      </c>
      <c r="J322" s="34">
        <v>9538</v>
      </c>
      <c r="K322" s="35">
        <v>-10708</v>
      </c>
      <c r="L322" s="9"/>
      <c r="M322" s="8"/>
      <c r="N322" s="8"/>
    </row>
    <row r="323" spans="1:14" x14ac:dyDescent="0.3">
      <c r="A323" s="6">
        <v>35886</v>
      </c>
      <c r="B323" s="37">
        <v>9658</v>
      </c>
      <c r="C323" s="7">
        <f t="shared" si="5"/>
        <v>10294</v>
      </c>
      <c r="D323" s="10"/>
      <c r="E323" s="10"/>
      <c r="H323" s="38">
        <v>-10294</v>
      </c>
      <c r="J323" s="34">
        <v>9452</v>
      </c>
      <c r="K323" s="35">
        <v>-10004</v>
      </c>
      <c r="L323" s="9"/>
      <c r="M323" s="8"/>
      <c r="N323" s="8"/>
    </row>
    <row r="324" spans="1:14" x14ac:dyDescent="0.3">
      <c r="A324" s="6">
        <v>35916</v>
      </c>
      <c r="B324" s="37">
        <v>9781</v>
      </c>
      <c r="C324" s="7">
        <f t="shared" si="5"/>
        <v>10505</v>
      </c>
      <c r="D324" s="10"/>
      <c r="E324" s="10"/>
      <c r="H324" s="38">
        <v>-10505</v>
      </c>
      <c r="J324" s="34">
        <v>10043</v>
      </c>
      <c r="K324" s="35">
        <v>-10004</v>
      </c>
      <c r="L324" s="9"/>
      <c r="M324" s="8"/>
      <c r="N324" s="8"/>
    </row>
    <row r="325" spans="1:14" x14ac:dyDescent="0.3">
      <c r="A325" s="6">
        <v>35947</v>
      </c>
      <c r="B325" s="37">
        <v>9976</v>
      </c>
      <c r="C325" s="7">
        <f t="shared" si="5"/>
        <v>10931</v>
      </c>
      <c r="D325" s="10">
        <f>IF(OR(J325=0,J325=" ")," ",SUM(J314:J325))</f>
        <v>115241</v>
      </c>
      <c r="E325" s="10">
        <f>IF(OR(K325=0,K325=" ")," ",SUM(K314:K325)*-1)</f>
        <v>120412</v>
      </c>
      <c r="F325" s="12" t="s">
        <v>28</v>
      </c>
      <c r="H325" s="38">
        <v>-10931</v>
      </c>
      <c r="J325" s="34">
        <v>9837</v>
      </c>
      <c r="K325" s="35">
        <v>-11023</v>
      </c>
      <c r="L325" s="9"/>
      <c r="M325" s="8"/>
      <c r="N325" s="8"/>
    </row>
    <row r="326" spans="1:14" x14ac:dyDescent="0.3">
      <c r="A326" s="6">
        <v>35977</v>
      </c>
      <c r="B326" s="37">
        <v>9762</v>
      </c>
      <c r="C326" s="7">
        <f t="shared" si="5"/>
        <v>10998</v>
      </c>
      <c r="D326" s="10"/>
      <c r="E326" s="10"/>
      <c r="H326" s="38">
        <v>-10998</v>
      </c>
      <c r="J326" s="34">
        <v>9796</v>
      </c>
      <c r="K326" s="35">
        <v>-11752</v>
      </c>
      <c r="L326" s="9"/>
      <c r="M326" s="8"/>
      <c r="N326" s="8"/>
    </row>
    <row r="327" spans="1:14" x14ac:dyDescent="0.3">
      <c r="A327" s="6">
        <v>36008</v>
      </c>
      <c r="B327" s="37">
        <v>9979</v>
      </c>
      <c r="C327" s="7">
        <f t="shared" si="5"/>
        <v>10782</v>
      </c>
      <c r="D327" s="10"/>
      <c r="E327" s="10"/>
      <c r="H327" s="38">
        <v>-10782</v>
      </c>
      <c r="J327" s="34">
        <v>10077</v>
      </c>
      <c r="K327" s="35">
        <v>-10854</v>
      </c>
      <c r="L327" s="9"/>
      <c r="M327" s="8"/>
      <c r="N327" s="8"/>
    </row>
    <row r="328" spans="1:14" x14ac:dyDescent="0.3">
      <c r="A328" s="6">
        <v>36039</v>
      </c>
      <c r="B328" s="37">
        <v>9770</v>
      </c>
      <c r="C328" s="7">
        <f t="shared" si="5"/>
        <v>10949</v>
      </c>
      <c r="D328" s="10"/>
      <c r="E328" s="10"/>
      <c r="H328" s="38">
        <v>-10949</v>
      </c>
      <c r="J328" s="34">
        <v>9836</v>
      </c>
      <c r="K328" s="35">
        <v>-11517</v>
      </c>
      <c r="L328" s="9"/>
      <c r="M328" s="8"/>
      <c r="N328" s="8"/>
    </row>
    <row r="329" spans="1:14" x14ac:dyDescent="0.3">
      <c r="A329" s="6">
        <v>36069</v>
      </c>
      <c r="B329" s="37">
        <v>9800</v>
      </c>
      <c r="C329" s="7">
        <f t="shared" si="5"/>
        <v>10986</v>
      </c>
      <c r="D329" s="10"/>
      <c r="E329" s="10"/>
      <c r="H329" s="38">
        <v>-10986</v>
      </c>
      <c r="J329" s="34">
        <v>10203</v>
      </c>
      <c r="K329" s="35">
        <v>-11718</v>
      </c>
      <c r="L329" s="9"/>
      <c r="M329" s="8"/>
      <c r="N329" s="8"/>
    </row>
    <row r="330" spans="1:14" x14ac:dyDescent="0.3">
      <c r="A330" s="6">
        <v>36100</v>
      </c>
      <c r="B330" s="37">
        <v>9510</v>
      </c>
      <c r="C330" s="7">
        <f t="shared" si="5"/>
        <v>10626</v>
      </c>
      <c r="D330" s="10"/>
      <c r="E330" s="10"/>
      <c r="H330" s="38">
        <v>-10626</v>
      </c>
      <c r="J330" s="34">
        <v>9673</v>
      </c>
      <c r="K330" s="35">
        <v>-10826</v>
      </c>
      <c r="L330" s="9"/>
      <c r="M330" s="8"/>
      <c r="N330" s="8"/>
    </row>
    <row r="331" spans="1:14" x14ac:dyDescent="0.3">
      <c r="A331" s="6">
        <v>36130</v>
      </c>
      <c r="B331" s="37">
        <v>9724</v>
      </c>
      <c r="C331" s="7">
        <f t="shared" si="5"/>
        <v>10496</v>
      </c>
      <c r="D331" s="10"/>
      <c r="E331" s="10"/>
      <c r="H331" s="38">
        <v>-10496</v>
      </c>
      <c r="J331" s="34">
        <v>10181</v>
      </c>
      <c r="K331" s="35">
        <v>-10461</v>
      </c>
      <c r="L331" s="9"/>
      <c r="M331" s="8"/>
      <c r="N331" s="8"/>
    </row>
    <row r="332" spans="1:14" x14ac:dyDescent="0.3">
      <c r="A332" s="6">
        <v>36161</v>
      </c>
      <c r="B332" s="37">
        <v>9464</v>
      </c>
      <c r="C332" s="7">
        <f t="shared" si="5"/>
        <v>10593</v>
      </c>
      <c r="D332" s="10"/>
      <c r="E332" s="10"/>
      <c r="H332" s="38">
        <v>-10593</v>
      </c>
      <c r="J332" s="34">
        <v>8644</v>
      </c>
      <c r="K332" s="35">
        <v>-9739</v>
      </c>
      <c r="L332" s="9"/>
      <c r="M332" s="8"/>
      <c r="N332" s="8"/>
    </row>
    <row r="333" spans="1:14" x14ac:dyDescent="0.3">
      <c r="A333" s="6">
        <v>36192</v>
      </c>
      <c r="B333" s="37">
        <v>9104</v>
      </c>
      <c r="C333" s="7">
        <f t="shared" si="5"/>
        <v>10622</v>
      </c>
      <c r="D333" s="10"/>
      <c r="E333" s="10"/>
      <c r="H333" s="38">
        <v>-10622</v>
      </c>
      <c r="J333" s="34">
        <v>8585</v>
      </c>
      <c r="K333" s="35">
        <v>-9510</v>
      </c>
      <c r="L333" s="9"/>
      <c r="M333" s="8"/>
      <c r="N333" s="8"/>
    </row>
    <row r="334" spans="1:14" x14ac:dyDescent="0.3">
      <c r="A334" s="6">
        <v>36220</v>
      </c>
      <c r="B334" s="37">
        <v>9409</v>
      </c>
      <c r="C334" s="7">
        <f t="shared" si="5"/>
        <v>10868</v>
      </c>
      <c r="D334" s="10"/>
      <c r="E334" s="10"/>
      <c r="H334" s="38">
        <v>-10868</v>
      </c>
      <c r="J334" s="34">
        <v>9662</v>
      </c>
      <c r="K334" s="35">
        <v>-11295</v>
      </c>
      <c r="L334" s="9"/>
      <c r="M334" s="8"/>
      <c r="N334" s="8"/>
    </row>
    <row r="335" spans="1:14" x14ac:dyDescent="0.3">
      <c r="A335" s="6">
        <v>36251</v>
      </c>
      <c r="B335" s="37">
        <v>8956</v>
      </c>
      <c r="C335" s="7">
        <f t="shared" si="5"/>
        <v>10706</v>
      </c>
      <c r="D335" s="10"/>
      <c r="E335" s="10"/>
      <c r="H335" s="38">
        <v>-10706</v>
      </c>
      <c r="J335" s="34">
        <v>8781</v>
      </c>
      <c r="K335" s="35">
        <v>-10408</v>
      </c>
      <c r="L335" s="9"/>
      <c r="M335" s="8"/>
      <c r="N335" s="8"/>
    </row>
    <row r="336" spans="1:14" x14ac:dyDescent="0.3">
      <c r="A336" s="6">
        <v>36281</v>
      </c>
      <c r="B336" s="37">
        <v>9146</v>
      </c>
      <c r="C336" s="7">
        <f t="shared" si="5"/>
        <v>10617</v>
      </c>
      <c r="D336" s="10"/>
      <c r="E336" s="10"/>
      <c r="H336" s="38">
        <v>-10617</v>
      </c>
      <c r="J336" s="34">
        <v>9188</v>
      </c>
      <c r="K336" s="35">
        <v>-10178</v>
      </c>
      <c r="L336" s="9"/>
      <c r="M336" s="8"/>
      <c r="N336" s="8"/>
    </row>
    <row r="337" spans="1:14" x14ac:dyDescent="0.3">
      <c r="A337" s="6">
        <v>36312</v>
      </c>
      <c r="B337" s="37">
        <v>9223</v>
      </c>
      <c r="C337" s="7">
        <f t="shared" si="5"/>
        <v>10587</v>
      </c>
      <c r="D337" s="10">
        <f>IF(OR(J337=0,J337=" ")," ",SUM(J326:J337))</f>
        <v>113758</v>
      </c>
      <c r="E337" s="10">
        <f>IF(OR(K337=0,K337=" ")," ",SUM(K326:K337)*-1)</f>
        <v>128932</v>
      </c>
      <c r="F337" s="12" t="s">
        <v>29</v>
      </c>
      <c r="H337" s="38">
        <v>-10587</v>
      </c>
      <c r="J337" s="34">
        <v>9132</v>
      </c>
      <c r="K337" s="35">
        <v>-10674</v>
      </c>
      <c r="L337" s="9"/>
      <c r="M337" s="8"/>
      <c r="N337" s="8"/>
    </row>
    <row r="338" spans="1:14" x14ac:dyDescent="0.3">
      <c r="A338" s="6">
        <v>36342</v>
      </c>
      <c r="B338" s="37">
        <v>9600</v>
      </c>
      <c r="C338" s="7">
        <f t="shared" si="5"/>
        <v>10737</v>
      </c>
      <c r="D338" s="10"/>
      <c r="E338" s="10"/>
      <c r="H338" s="38">
        <v>-10737</v>
      </c>
      <c r="J338" s="34">
        <v>9617</v>
      </c>
      <c r="K338" s="35">
        <v>-11097</v>
      </c>
      <c r="L338" s="9"/>
      <c r="M338" s="8"/>
      <c r="N338" s="8"/>
    </row>
    <row r="339" spans="1:14" x14ac:dyDescent="0.3">
      <c r="A339" s="6">
        <v>36373</v>
      </c>
      <c r="B339" s="37">
        <v>9699</v>
      </c>
      <c r="C339" s="7">
        <f t="shared" si="5"/>
        <v>11057</v>
      </c>
      <c r="D339" s="10"/>
      <c r="E339" s="10"/>
      <c r="H339" s="38">
        <v>-11057</v>
      </c>
      <c r="J339" s="34">
        <v>9839</v>
      </c>
      <c r="K339" s="35">
        <v>-11479</v>
      </c>
      <c r="L339" s="9"/>
      <c r="M339" s="8"/>
      <c r="N339" s="8"/>
    </row>
    <row r="340" spans="1:14" x14ac:dyDescent="0.3">
      <c r="A340" s="6">
        <v>36404</v>
      </c>
      <c r="B340" s="37">
        <v>9823</v>
      </c>
      <c r="C340" s="7">
        <f t="shared" si="5"/>
        <v>11734</v>
      </c>
      <c r="D340" s="10"/>
      <c r="E340" s="10"/>
      <c r="H340" s="38">
        <v>-11734</v>
      </c>
      <c r="J340" s="34">
        <v>9825</v>
      </c>
      <c r="K340" s="35">
        <v>-12280</v>
      </c>
      <c r="L340" s="9"/>
      <c r="M340" s="8"/>
      <c r="N340" s="8"/>
    </row>
    <row r="341" spans="1:14" x14ac:dyDescent="0.3">
      <c r="A341" s="6">
        <v>36434</v>
      </c>
      <c r="B341" s="37">
        <v>10522</v>
      </c>
      <c r="C341" s="7">
        <f t="shared" si="5"/>
        <v>11509</v>
      </c>
      <c r="D341" s="10"/>
      <c r="E341" s="10"/>
      <c r="H341" s="38">
        <v>-11509</v>
      </c>
      <c r="J341" s="34">
        <v>11045</v>
      </c>
      <c r="K341" s="35">
        <v>-11992</v>
      </c>
      <c r="L341" s="9"/>
      <c r="M341" s="8"/>
      <c r="N341" s="8"/>
    </row>
    <row r="342" spans="1:14" x14ac:dyDescent="0.3">
      <c r="A342" s="6">
        <v>36465</v>
      </c>
      <c r="B342" s="37">
        <v>10365</v>
      </c>
      <c r="C342" s="7">
        <f t="shared" si="5"/>
        <v>11667</v>
      </c>
      <c r="D342" s="10"/>
      <c r="E342" s="10"/>
      <c r="H342" s="38">
        <v>-11667</v>
      </c>
      <c r="J342" s="34">
        <v>10612</v>
      </c>
      <c r="K342" s="35">
        <v>-12267</v>
      </c>
      <c r="L342" s="9"/>
      <c r="M342" s="8"/>
      <c r="N342" s="8"/>
    </row>
    <row r="343" spans="1:14" x14ac:dyDescent="0.3">
      <c r="A343" s="6">
        <v>36495</v>
      </c>
      <c r="B343" s="37">
        <v>10479</v>
      </c>
      <c r="C343" s="7">
        <f t="shared" si="5"/>
        <v>11476</v>
      </c>
      <c r="D343" s="10"/>
      <c r="E343" s="10"/>
      <c r="H343" s="38">
        <v>-11476</v>
      </c>
      <c r="J343" s="34">
        <v>10947</v>
      </c>
      <c r="K343" s="35">
        <v>-11484</v>
      </c>
      <c r="L343" s="9"/>
      <c r="M343" s="8"/>
      <c r="N343" s="8"/>
    </row>
    <row r="344" spans="1:14" x14ac:dyDescent="0.3">
      <c r="A344" s="6">
        <v>36526</v>
      </c>
      <c r="B344" s="37">
        <v>10493</v>
      </c>
      <c r="C344" s="7">
        <f t="shared" si="5"/>
        <v>11797</v>
      </c>
      <c r="D344" s="10"/>
      <c r="E344" s="10"/>
      <c r="H344" s="38">
        <v>-11797</v>
      </c>
      <c r="J344" s="34">
        <v>9449</v>
      </c>
      <c r="K344" s="35">
        <v>-10865</v>
      </c>
      <c r="L344" s="9"/>
      <c r="M344" s="8"/>
      <c r="N344" s="8"/>
    </row>
    <row r="345" spans="1:14" x14ac:dyDescent="0.3">
      <c r="A345" s="6">
        <v>36557</v>
      </c>
      <c r="B345" s="37">
        <v>11197</v>
      </c>
      <c r="C345" s="7">
        <f t="shared" si="5"/>
        <v>11965</v>
      </c>
      <c r="D345" s="10"/>
      <c r="E345" s="10"/>
      <c r="H345" s="38">
        <v>-11965</v>
      </c>
      <c r="J345" s="34">
        <v>10892</v>
      </c>
      <c r="K345" s="35">
        <v>-11097</v>
      </c>
      <c r="L345" s="9"/>
      <c r="M345" s="8"/>
      <c r="N345" s="8"/>
    </row>
    <row r="346" spans="1:14" x14ac:dyDescent="0.3">
      <c r="A346" s="6">
        <v>36586</v>
      </c>
      <c r="B346" s="37">
        <v>11302</v>
      </c>
      <c r="C346" s="7">
        <f t="shared" si="5"/>
        <v>12011</v>
      </c>
      <c r="D346" s="10"/>
      <c r="E346" s="10"/>
      <c r="H346" s="38">
        <v>-12011</v>
      </c>
      <c r="J346" s="34">
        <v>11544</v>
      </c>
      <c r="K346" s="35">
        <v>-12395</v>
      </c>
      <c r="L346" s="9"/>
      <c r="M346" s="8"/>
      <c r="N346" s="8"/>
    </row>
    <row r="347" spans="1:14" x14ac:dyDescent="0.3">
      <c r="A347" s="6">
        <v>36617</v>
      </c>
      <c r="B347" s="37">
        <v>11279</v>
      </c>
      <c r="C347" s="7">
        <f t="shared" si="5"/>
        <v>11767</v>
      </c>
      <c r="D347" s="10"/>
      <c r="E347" s="10"/>
      <c r="H347" s="38">
        <v>-11767</v>
      </c>
      <c r="J347" s="34">
        <v>11052</v>
      </c>
      <c r="K347" s="35">
        <v>-10836</v>
      </c>
      <c r="L347" s="9"/>
      <c r="M347" s="8"/>
      <c r="N347" s="8"/>
    </row>
    <row r="348" spans="1:14" x14ac:dyDescent="0.3">
      <c r="A348" s="6">
        <v>36647</v>
      </c>
      <c r="B348" s="37">
        <v>11686</v>
      </c>
      <c r="C348" s="7">
        <f t="shared" si="5"/>
        <v>13251</v>
      </c>
      <c r="D348" s="10"/>
      <c r="E348" s="10"/>
      <c r="H348" s="38">
        <v>-13251</v>
      </c>
      <c r="J348" s="34">
        <v>11823</v>
      </c>
      <c r="K348" s="35">
        <v>-13434</v>
      </c>
      <c r="L348" s="9"/>
      <c r="M348" s="8"/>
      <c r="N348" s="8"/>
    </row>
    <row r="349" spans="1:14" x14ac:dyDescent="0.3">
      <c r="A349" s="6">
        <v>36678</v>
      </c>
      <c r="B349" s="37">
        <v>12079</v>
      </c>
      <c r="C349" s="7">
        <f t="shared" si="5"/>
        <v>13474</v>
      </c>
      <c r="D349" s="10">
        <f>IF(OR(J349=0,J349=" ")," ",SUM(J338:J349))</f>
        <v>128494</v>
      </c>
      <c r="E349" s="10">
        <f>IF(OR(K349=0,K349=" ")," ",SUM(K338:K349)*-1)</f>
        <v>142773</v>
      </c>
      <c r="F349" s="12" t="s">
        <v>30</v>
      </c>
      <c r="H349" s="38">
        <v>-13474</v>
      </c>
      <c r="J349" s="34">
        <v>11849</v>
      </c>
      <c r="K349" s="35">
        <v>-13547</v>
      </c>
      <c r="L349" s="9"/>
      <c r="M349" s="8"/>
      <c r="N349" s="8"/>
    </row>
    <row r="350" spans="1:14" x14ac:dyDescent="0.3">
      <c r="A350" s="6">
        <v>36708</v>
      </c>
      <c r="B350" s="37">
        <v>12123</v>
      </c>
      <c r="C350" s="7">
        <f t="shared" si="5"/>
        <v>12926</v>
      </c>
      <c r="D350" s="10"/>
      <c r="E350" s="10"/>
      <c r="H350" s="38">
        <v>-12926</v>
      </c>
      <c r="J350" s="34">
        <v>12143</v>
      </c>
      <c r="K350" s="35">
        <v>-13055</v>
      </c>
      <c r="L350" s="9"/>
      <c r="M350" s="8"/>
      <c r="N350" s="8"/>
    </row>
    <row r="351" spans="1:14" x14ac:dyDescent="0.3">
      <c r="A351" s="6">
        <v>36739</v>
      </c>
      <c r="B351" s="37">
        <v>11908</v>
      </c>
      <c r="C351" s="7">
        <f t="shared" si="5"/>
        <v>13037</v>
      </c>
      <c r="D351" s="10"/>
      <c r="E351" s="10"/>
      <c r="H351" s="38">
        <v>-13037</v>
      </c>
      <c r="J351" s="34">
        <v>12150</v>
      </c>
      <c r="K351" s="35">
        <v>-13758</v>
      </c>
      <c r="L351" s="9"/>
      <c r="M351" s="8"/>
      <c r="N351" s="8"/>
    </row>
    <row r="352" spans="1:14" x14ac:dyDescent="0.3">
      <c r="A352" s="6">
        <v>36770</v>
      </c>
      <c r="B352" s="37">
        <v>14056</v>
      </c>
      <c r="C352" s="7">
        <f t="shared" si="5"/>
        <v>12996</v>
      </c>
      <c r="D352" s="10"/>
      <c r="E352" s="10"/>
      <c r="H352" s="38">
        <v>-12996</v>
      </c>
      <c r="J352" s="34">
        <v>14235</v>
      </c>
      <c r="K352" s="35">
        <v>-13306</v>
      </c>
      <c r="L352" s="9"/>
      <c r="M352" s="8"/>
      <c r="N352" s="8"/>
    </row>
    <row r="353" spans="1:14" x14ac:dyDescent="0.3">
      <c r="A353" s="6">
        <v>36800</v>
      </c>
      <c r="B353" s="37">
        <v>13121</v>
      </c>
      <c r="C353" s="7">
        <f t="shared" si="5"/>
        <v>13475</v>
      </c>
      <c r="D353" s="10"/>
      <c r="E353" s="10"/>
      <c r="H353" s="38">
        <v>-13475</v>
      </c>
      <c r="J353" s="34">
        <v>13688</v>
      </c>
      <c r="K353" s="35">
        <v>-14507</v>
      </c>
      <c r="L353" s="9"/>
      <c r="M353" s="8"/>
      <c r="N353" s="8"/>
    </row>
    <row r="354" spans="1:14" x14ac:dyDescent="0.3">
      <c r="A354" s="6">
        <v>36831</v>
      </c>
      <c r="B354" s="37">
        <v>13088</v>
      </c>
      <c r="C354" s="7">
        <f t="shared" si="5"/>
        <v>13547</v>
      </c>
      <c r="D354" s="10"/>
      <c r="E354" s="10"/>
      <c r="H354" s="38">
        <v>-13547</v>
      </c>
      <c r="J354" s="34">
        <v>13350</v>
      </c>
      <c r="K354" s="35">
        <v>-14107</v>
      </c>
      <c r="L354" s="9"/>
      <c r="M354" s="8"/>
      <c r="N354" s="8"/>
    </row>
    <row r="355" spans="1:14" x14ac:dyDescent="0.3">
      <c r="A355" s="6">
        <v>36861</v>
      </c>
      <c r="B355" s="37">
        <v>12631</v>
      </c>
      <c r="C355" s="7">
        <f t="shared" si="5"/>
        <v>13017</v>
      </c>
      <c r="D355" s="10"/>
      <c r="E355" s="10"/>
      <c r="H355" s="38">
        <v>-13017</v>
      </c>
      <c r="J355" s="34">
        <v>13219</v>
      </c>
      <c r="K355" s="35">
        <v>-12441</v>
      </c>
      <c r="L355" s="9"/>
      <c r="M355" s="8"/>
      <c r="N355" s="8"/>
    </row>
    <row r="356" spans="1:14" x14ac:dyDescent="0.3">
      <c r="A356" s="6">
        <v>36892</v>
      </c>
      <c r="B356" s="37">
        <v>12534</v>
      </c>
      <c r="C356" s="7">
        <f t="shared" si="5"/>
        <v>12726</v>
      </c>
      <c r="D356" s="10"/>
      <c r="E356" s="10"/>
      <c r="H356" s="38">
        <v>-12726</v>
      </c>
      <c r="J356" s="34">
        <v>11340</v>
      </c>
      <c r="K356" s="35">
        <v>-12387</v>
      </c>
      <c r="L356" s="9"/>
      <c r="M356" s="8"/>
      <c r="N356" s="8"/>
    </row>
    <row r="357" spans="1:14" x14ac:dyDescent="0.3">
      <c r="A357" s="6">
        <v>36923</v>
      </c>
      <c r="B357" s="37">
        <v>13428</v>
      </c>
      <c r="C357" s="7">
        <f t="shared" si="5"/>
        <v>12468</v>
      </c>
      <c r="D357" s="10"/>
      <c r="E357" s="10"/>
      <c r="H357" s="38">
        <v>-12468</v>
      </c>
      <c r="J357" s="34">
        <v>12596</v>
      </c>
      <c r="K357" s="35">
        <v>-11162</v>
      </c>
      <c r="L357" s="9"/>
      <c r="M357" s="8"/>
      <c r="N357" s="8"/>
    </row>
    <row r="358" spans="1:14" x14ac:dyDescent="0.3">
      <c r="A358" s="6">
        <v>36951</v>
      </c>
      <c r="B358" s="37">
        <v>13265</v>
      </c>
      <c r="C358" s="7">
        <f t="shared" si="5"/>
        <v>13016</v>
      </c>
      <c r="D358" s="10"/>
      <c r="E358" s="10"/>
      <c r="H358" s="38">
        <v>-13016</v>
      </c>
      <c r="J358" s="34">
        <v>13597</v>
      </c>
      <c r="K358" s="35">
        <v>-12991</v>
      </c>
      <c r="L358" s="9"/>
      <c r="M358" s="8"/>
      <c r="N358" s="8"/>
    </row>
    <row r="359" spans="1:14" x14ac:dyDescent="0.3">
      <c r="A359" s="6">
        <v>36982</v>
      </c>
      <c r="B359" s="37">
        <v>13526</v>
      </c>
      <c r="C359" s="7">
        <f t="shared" si="5"/>
        <v>13235</v>
      </c>
      <c r="D359" s="10"/>
      <c r="E359" s="10"/>
      <c r="H359" s="38">
        <v>-13235</v>
      </c>
      <c r="J359" s="34">
        <v>13205</v>
      </c>
      <c r="K359" s="35">
        <v>-12657</v>
      </c>
      <c r="L359" s="9"/>
      <c r="M359" s="8"/>
      <c r="N359" s="8"/>
    </row>
    <row r="360" spans="1:14" x14ac:dyDescent="0.3">
      <c r="A360" s="6">
        <v>37012</v>
      </c>
      <c r="B360" s="37">
        <v>13508</v>
      </c>
      <c r="C360" s="7">
        <f t="shared" si="5"/>
        <v>12974</v>
      </c>
      <c r="D360" s="10"/>
      <c r="E360" s="10"/>
      <c r="H360" s="38">
        <v>-12974</v>
      </c>
      <c r="J360" s="34">
        <v>13630</v>
      </c>
      <c r="K360" s="35">
        <v>-13008</v>
      </c>
      <c r="L360" s="9"/>
      <c r="M360" s="8"/>
      <c r="N360" s="8"/>
    </row>
    <row r="361" spans="1:14" x14ac:dyDescent="0.3">
      <c r="A361" s="6">
        <v>37043</v>
      </c>
      <c r="B361" s="37">
        <v>13712</v>
      </c>
      <c r="C361" s="7">
        <f t="shared" si="5"/>
        <v>12970</v>
      </c>
      <c r="D361" s="10">
        <f>IF(OR(J361=0,J361=" ")," ",SUM(J350:J361))</f>
        <v>156706</v>
      </c>
      <c r="E361" s="10">
        <f>IF(OR(K361=0,K361=" ")," ",SUM(K350:K361)*-1)</f>
        <v>156098</v>
      </c>
      <c r="F361" s="12" t="s">
        <v>31</v>
      </c>
      <c r="H361" s="38">
        <v>-12970</v>
      </c>
      <c r="J361" s="34">
        <v>13553</v>
      </c>
      <c r="K361" s="35">
        <v>-12719</v>
      </c>
      <c r="L361" s="9"/>
      <c r="M361" s="8"/>
      <c r="N361" s="8"/>
    </row>
    <row r="362" spans="1:14" x14ac:dyDescent="0.3">
      <c r="A362" s="6">
        <v>37073</v>
      </c>
      <c r="B362" s="37">
        <v>13698</v>
      </c>
      <c r="C362" s="7">
        <f t="shared" si="5"/>
        <v>12727</v>
      </c>
      <c r="D362" s="10"/>
      <c r="E362" s="10"/>
      <c r="H362" s="38">
        <v>-12727</v>
      </c>
      <c r="J362" s="34">
        <v>13701</v>
      </c>
      <c r="K362" s="35">
        <v>-13137</v>
      </c>
      <c r="L362" s="9"/>
      <c r="M362" s="8"/>
      <c r="N362" s="8"/>
    </row>
    <row r="363" spans="1:14" x14ac:dyDescent="0.3">
      <c r="A363" s="6">
        <v>37104</v>
      </c>
      <c r="B363" s="37">
        <v>13234</v>
      </c>
      <c r="C363" s="7">
        <f t="shared" si="5"/>
        <v>12969</v>
      </c>
      <c r="D363" s="10"/>
      <c r="E363" s="10"/>
      <c r="H363" s="38">
        <v>-12969</v>
      </c>
      <c r="J363" s="34">
        <v>13497</v>
      </c>
      <c r="K363" s="35">
        <v>-13728</v>
      </c>
      <c r="L363" s="9"/>
      <c r="M363" s="8"/>
      <c r="N363" s="8"/>
    </row>
    <row r="364" spans="1:14" x14ac:dyDescent="0.3">
      <c r="A364" s="6">
        <v>37135</v>
      </c>
      <c r="B364" s="37">
        <v>13370</v>
      </c>
      <c r="C364" s="7">
        <f t="shared" si="5"/>
        <v>12881</v>
      </c>
      <c r="D364" s="10"/>
      <c r="E364" s="10"/>
      <c r="H364" s="38">
        <v>-12881</v>
      </c>
      <c r="J364" s="34">
        <v>13450</v>
      </c>
      <c r="K364" s="35">
        <v>-12837</v>
      </c>
      <c r="L364" s="9"/>
      <c r="M364" s="8"/>
      <c r="N364" s="8"/>
    </row>
    <row r="365" spans="1:14" x14ac:dyDescent="0.3">
      <c r="A365" s="6">
        <v>37165</v>
      </c>
      <c r="B365" s="37">
        <v>13142</v>
      </c>
      <c r="C365" s="7">
        <f t="shared" si="5"/>
        <v>13310</v>
      </c>
      <c r="D365" s="10"/>
      <c r="E365" s="10"/>
      <c r="H365" s="38">
        <v>-13310</v>
      </c>
      <c r="J365" s="34">
        <v>13744</v>
      </c>
      <c r="K365" s="35">
        <v>-14725</v>
      </c>
      <c r="L365" s="9"/>
      <c r="M365" s="8"/>
      <c r="N365" s="8"/>
    </row>
    <row r="366" spans="1:14" x14ac:dyDescent="0.3">
      <c r="A366" s="6">
        <v>37196</v>
      </c>
      <c r="B366" s="37">
        <v>12748</v>
      </c>
      <c r="C366" s="7">
        <f t="shared" si="5"/>
        <v>12750</v>
      </c>
      <c r="D366" s="10"/>
      <c r="E366" s="10"/>
      <c r="H366" s="38">
        <v>-12750</v>
      </c>
      <c r="J366" s="34">
        <v>12937</v>
      </c>
      <c r="K366" s="35">
        <v>-13341</v>
      </c>
      <c r="L366" s="9"/>
      <c r="M366" s="8"/>
      <c r="N366" s="8"/>
    </row>
    <row r="367" spans="1:14" x14ac:dyDescent="0.3">
      <c r="A367" s="6">
        <v>37226</v>
      </c>
      <c r="B367" s="37">
        <v>12681</v>
      </c>
      <c r="C367" s="7">
        <f t="shared" si="5"/>
        <v>12624</v>
      </c>
      <c r="D367" s="10"/>
      <c r="E367" s="10"/>
      <c r="H367" s="38">
        <v>-12624</v>
      </c>
      <c r="J367" s="34">
        <v>13208</v>
      </c>
      <c r="K367" s="35">
        <v>-12142</v>
      </c>
      <c r="L367" s="9"/>
      <c r="M367" s="8"/>
      <c r="N367" s="8"/>
    </row>
    <row r="368" spans="1:14" x14ac:dyDescent="0.3">
      <c r="A368" s="6">
        <v>37257</v>
      </c>
      <c r="B368" s="37">
        <v>13028</v>
      </c>
      <c r="C368" s="7">
        <f t="shared" si="5"/>
        <v>13158</v>
      </c>
      <c r="D368" s="10"/>
      <c r="E368" s="10"/>
      <c r="H368" s="38">
        <v>-13158</v>
      </c>
      <c r="J368" s="34">
        <v>11853</v>
      </c>
      <c r="K368" s="35">
        <v>-12672</v>
      </c>
      <c r="L368" s="9"/>
      <c r="M368" s="8"/>
      <c r="N368" s="8"/>
    </row>
    <row r="369" spans="1:14" x14ac:dyDescent="0.3">
      <c r="A369" s="6">
        <v>37288</v>
      </c>
      <c r="B369" s="37">
        <v>13099</v>
      </c>
      <c r="C369" s="7">
        <f t="shared" si="5"/>
        <v>13406</v>
      </c>
      <c r="D369" s="10"/>
      <c r="E369" s="10"/>
      <c r="H369" s="38">
        <v>-13406</v>
      </c>
      <c r="J369" s="34">
        <v>12324</v>
      </c>
      <c r="K369" s="35">
        <v>-12055</v>
      </c>
      <c r="L369" s="9"/>
      <c r="M369" s="8"/>
      <c r="N369" s="8"/>
    </row>
    <row r="370" spans="1:14" x14ac:dyDescent="0.3">
      <c r="A370" s="6">
        <v>37316</v>
      </c>
      <c r="B370" s="37">
        <v>13107</v>
      </c>
      <c r="C370" s="7">
        <f t="shared" si="5"/>
        <v>13065</v>
      </c>
      <c r="D370" s="10"/>
      <c r="E370" s="10"/>
      <c r="H370" s="38">
        <v>-13065</v>
      </c>
      <c r="J370" s="34">
        <v>13553</v>
      </c>
      <c r="K370" s="35">
        <v>-12494</v>
      </c>
      <c r="L370" s="9"/>
      <c r="M370" s="8"/>
      <c r="N370" s="8"/>
    </row>
    <row r="371" spans="1:14" x14ac:dyDescent="0.3">
      <c r="A371" s="6">
        <v>37347</v>
      </c>
      <c r="B371" s="37">
        <v>13042</v>
      </c>
      <c r="C371" s="7">
        <f t="shared" si="5"/>
        <v>13114</v>
      </c>
      <c r="D371" s="10"/>
      <c r="E371" s="10"/>
      <c r="H371" s="38">
        <v>-13114</v>
      </c>
      <c r="J371" s="34">
        <v>12775</v>
      </c>
      <c r="K371" s="35">
        <v>-13121</v>
      </c>
      <c r="L371" s="9"/>
      <c r="M371" s="8"/>
      <c r="N371" s="8"/>
    </row>
    <row r="372" spans="1:14" x14ac:dyDescent="0.3">
      <c r="A372" s="6">
        <v>37377</v>
      </c>
      <c r="B372" s="37">
        <v>12908</v>
      </c>
      <c r="C372" s="7">
        <f t="shared" si="5"/>
        <v>13585</v>
      </c>
      <c r="D372" s="10"/>
      <c r="E372" s="10"/>
      <c r="H372" s="38">
        <v>-13585</v>
      </c>
      <c r="J372" s="34">
        <v>13040</v>
      </c>
      <c r="K372" s="35">
        <v>-13691</v>
      </c>
      <c r="L372" s="9"/>
      <c r="M372" s="8"/>
      <c r="N372" s="8"/>
    </row>
    <row r="373" spans="1:14" x14ac:dyDescent="0.3">
      <c r="A373" s="6">
        <v>37408</v>
      </c>
      <c r="B373" s="37">
        <v>12849</v>
      </c>
      <c r="C373" s="7">
        <f t="shared" si="5"/>
        <v>13463</v>
      </c>
      <c r="D373" s="10">
        <f>IF(OR(J373=0,J373=" ")," ",SUM(J362:J373))</f>
        <v>156693</v>
      </c>
      <c r="E373" s="10">
        <f>IF(OR(K373=0,K373=" ")," ",SUM(K362:K373)*-1)</f>
        <v>156754</v>
      </c>
      <c r="F373" s="12" t="s">
        <v>32</v>
      </c>
      <c r="H373" s="38">
        <v>-13463</v>
      </c>
      <c r="J373" s="34">
        <v>12611</v>
      </c>
      <c r="K373" s="35">
        <v>-12811</v>
      </c>
      <c r="L373" s="9"/>
      <c r="M373" s="8"/>
      <c r="N373" s="8"/>
    </row>
    <row r="374" spans="1:14" x14ac:dyDescent="0.3">
      <c r="A374" s="6">
        <v>37438</v>
      </c>
      <c r="B374" s="37">
        <v>13168</v>
      </c>
      <c r="C374" s="7">
        <f t="shared" si="5"/>
        <v>13672</v>
      </c>
      <c r="D374" s="10"/>
      <c r="E374" s="10"/>
      <c r="H374" s="38">
        <v>-13672</v>
      </c>
      <c r="J374" s="34">
        <v>13260</v>
      </c>
      <c r="K374" s="35">
        <v>-14443</v>
      </c>
      <c r="L374" s="9"/>
      <c r="M374" s="8"/>
      <c r="N374" s="8"/>
    </row>
    <row r="375" spans="1:14" x14ac:dyDescent="0.3">
      <c r="A375" s="6">
        <v>37469</v>
      </c>
      <c r="B375" s="37">
        <v>13117</v>
      </c>
      <c r="C375" s="7">
        <f t="shared" si="5"/>
        <v>13769</v>
      </c>
      <c r="D375" s="10"/>
      <c r="E375" s="10"/>
      <c r="H375" s="38">
        <v>-13769</v>
      </c>
      <c r="J375" s="34">
        <v>13352</v>
      </c>
      <c r="K375" s="35">
        <v>-14152</v>
      </c>
      <c r="L375" s="9"/>
      <c r="M375" s="8"/>
      <c r="N375" s="8"/>
    </row>
    <row r="376" spans="1:14" x14ac:dyDescent="0.3">
      <c r="A376" s="6">
        <v>37500</v>
      </c>
      <c r="B376" s="37">
        <v>12832</v>
      </c>
      <c r="C376" s="7">
        <f t="shared" si="5"/>
        <v>13643</v>
      </c>
      <c r="D376" s="10"/>
      <c r="E376" s="10"/>
      <c r="H376" s="38">
        <v>-13643</v>
      </c>
      <c r="J376" s="34">
        <v>12883</v>
      </c>
      <c r="K376" s="35">
        <v>-14122</v>
      </c>
      <c r="L376" s="9"/>
      <c r="M376" s="8"/>
      <c r="N376" s="8"/>
    </row>
    <row r="377" spans="1:14" x14ac:dyDescent="0.3">
      <c r="A377" s="6">
        <v>37530</v>
      </c>
      <c r="B377" s="37">
        <v>13238</v>
      </c>
      <c r="C377" s="7">
        <f t="shared" si="5"/>
        <v>14533</v>
      </c>
      <c r="D377" s="10"/>
      <c r="E377" s="10"/>
      <c r="H377" s="38">
        <v>-14533</v>
      </c>
      <c r="J377" s="34">
        <v>13748</v>
      </c>
      <c r="K377" s="35">
        <v>-15833</v>
      </c>
      <c r="L377" s="9"/>
      <c r="M377" s="8"/>
      <c r="N377" s="8"/>
    </row>
    <row r="378" spans="1:14" x14ac:dyDescent="0.3">
      <c r="A378" s="6">
        <v>37561</v>
      </c>
      <c r="B378" s="37">
        <v>13029</v>
      </c>
      <c r="C378" s="7">
        <f t="shared" si="5"/>
        <v>13991</v>
      </c>
      <c r="D378" s="10"/>
      <c r="E378" s="10"/>
      <c r="H378" s="38">
        <v>-13991</v>
      </c>
      <c r="J378" s="34">
        <v>13304</v>
      </c>
      <c r="K378" s="35">
        <v>-14357</v>
      </c>
      <c r="M378" s="8"/>
      <c r="N378" s="8"/>
    </row>
    <row r="379" spans="1:14" x14ac:dyDescent="0.3">
      <c r="A379" s="6">
        <v>37591</v>
      </c>
      <c r="B379" s="37">
        <v>13219</v>
      </c>
      <c r="C379" s="7">
        <f t="shared" si="5"/>
        <v>15453</v>
      </c>
      <c r="D379" s="10"/>
      <c r="E379" s="10"/>
      <c r="H379" s="38">
        <v>-15453</v>
      </c>
      <c r="J379" s="34">
        <v>13762</v>
      </c>
      <c r="K379" s="35">
        <v>-15308</v>
      </c>
      <c r="M379" s="8"/>
      <c r="N379" s="8"/>
    </row>
    <row r="380" spans="1:14" x14ac:dyDescent="0.3">
      <c r="A380" s="6">
        <v>37622</v>
      </c>
      <c r="B380" s="37">
        <v>13503</v>
      </c>
      <c r="C380" s="7">
        <f t="shared" si="5"/>
        <v>14490</v>
      </c>
      <c r="D380" s="10"/>
      <c r="E380" s="10"/>
      <c r="H380" s="38">
        <v>-14490</v>
      </c>
      <c r="J380" s="34">
        <v>12222</v>
      </c>
      <c r="K380" s="35">
        <v>-14060</v>
      </c>
      <c r="M380" s="8"/>
      <c r="N380" s="8"/>
    </row>
    <row r="381" spans="1:14" x14ac:dyDescent="0.3">
      <c r="A381" s="6">
        <v>37653</v>
      </c>
      <c r="B381" s="37">
        <v>12933</v>
      </c>
      <c r="C381" s="7">
        <f t="shared" si="5"/>
        <v>14489</v>
      </c>
      <c r="D381" s="10"/>
      <c r="E381" s="10"/>
      <c r="H381" s="38">
        <v>-14489</v>
      </c>
      <c r="J381" s="34">
        <v>12188</v>
      </c>
      <c r="K381" s="35">
        <v>-13043</v>
      </c>
      <c r="M381" s="8"/>
      <c r="N381" s="8"/>
    </row>
    <row r="382" spans="1:14" x14ac:dyDescent="0.3">
      <c r="A382" s="6">
        <v>37681</v>
      </c>
      <c r="B382" s="37">
        <v>12707</v>
      </c>
      <c r="C382" s="7">
        <f t="shared" si="5"/>
        <v>14156</v>
      </c>
      <c r="D382" s="10"/>
      <c r="E382" s="10"/>
      <c r="H382" s="38">
        <v>-14156</v>
      </c>
      <c r="J382" s="34">
        <v>13053</v>
      </c>
      <c r="K382" s="35">
        <v>-13738</v>
      </c>
      <c r="M382" s="8"/>
      <c r="N382" s="8"/>
    </row>
    <row r="383" spans="1:14" x14ac:dyDescent="0.3">
      <c r="A383" s="6">
        <v>37712</v>
      </c>
      <c r="B383" s="37">
        <v>11855</v>
      </c>
      <c r="C383" s="7">
        <f t="shared" si="5"/>
        <v>14045</v>
      </c>
      <c r="D383" s="10"/>
      <c r="E383" s="10"/>
      <c r="H383" s="38">
        <v>-14045</v>
      </c>
      <c r="J383" s="34">
        <v>11620</v>
      </c>
      <c r="K383" s="35">
        <v>-13820</v>
      </c>
      <c r="M383" s="8"/>
      <c r="N383" s="8"/>
    </row>
    <row r="384" spans="1:14" x14ac:dyDescent="0.3">
      <c r="A384" s="6">
        <v>37742</v>
      </c>
      <c r="B384" s="37">
        <v>11768</v>
      </c>
      <c r="C384" s="7">
        <f t="shared" si="5"/>
        <v>13600</v>
      </c>
      <c r="D384" s="10"/>
      <c r="E384" s="10"/>
      <c r="H384" s="38">
        <v>-13600</v>
      </c>
      <c r="J384" s="34">
        <v>11855</v>
      </c>
      <c r="K384" s="35">
        <v>-13300</v>
      </c>
      <c r="M384" s="8"/>
      <c r="N384" s="8"/>
    </row>
    <row r="385" spans="1:14" x14ac:dyDescent="0.3">
      <c r="A385" s="6">
        <v>37773</v>
      </c>
      <c r="B385" s="37">
        <v>11892</v>
      </c>
      <c r="C385" s="7">
        <f t="shared" si="5"/>
        <v>13883</v>
      </c>
      <c r="D385" s="10">
        <f>IF(OR(J385=0,J385=" ")," ",SUM(J374:J385))</f>
        <v>152944</v>
      </c>
      <c r="E385" s="10">
        <f>IF(OR(K385=0,K385=" ")," ",SUM(K374:K385)*-1)</f>
        <v>169812</v>
      </c>
      <c r="F385" s="12" t="s">
        <v>33</v>
      </c>
      <c r="H385" s="38">
        <v>-13883</v>
      </c>
      <c r="J385" s="34">
        <v>11697</v>
      </c>
      <c r="K385" s="35">
        <v>-13636</v>
      </c>
      <c r="M385" s="8"/>
      <c r="N385" s="8"/>
    </row>
    <row r="386" spans="1:14" x14ac:dyDescent="0.3">
      <c r="A386" s="6">
        <v>37803</v>
      </c>
      <c r="B386" s="37">
        <v>11605</v>
      </c>
      <c r="C386" s="7">
        <f t="shared" ref="C386:C449" si="6">IF(OR(H386=0,H386=" ")," ",H386*(-1))</f>
        <v>13636</v>
      </c>
      <c r="D386" s="10"/>
      <c r="E386" s="10"/>
      <c r="H386" s="38">
        <v>-13636</v>
      </c>
      <c r="J386" s="34">
        <v>11636</v>
      </c>
      <c r="K386" s="35">
        <v>-14209</v>
      </c>
      <c r="M386" s="8"/>
      <c r="N386" s="8"/>
    </row>
    <row r="387" spans="1:14" x14ac:dyDescent="0.3">
      <c r="A387" s="6">
        <v>37834</v>
      </c>
      <c r="B387" s="37">
        <v>12080</v>
      </c>
      <c r="C387" s="7">
        <f t="shared" si="6"/>
        <v>13671</v>
      </c>
      <c r="D387" s="10"/>
      <c r="E387" s="10"/>
      <c r="H387" s="38">
        <v>-13671</v>
      </c>
      <c r="J387" s="34">
        <v>12324</v>
      </c>
      <c r="K387" s="35">
        <v>-13718</v>
      </c>
      <c r="M387" s="8"/>
      <c r="N387" s="8"/>
    </row>
    <row r="388" spans="1:14" x14ac:dyDescent="0.3">
      <c r="A388" s="6">
        <v>37865</v>
      </c>
      <c r="B388" s="37">
        <v>12077</v>
      </c>
      <c r="C388" s="7">
        <f t="shared" si="6"/>
        <v>14008</v>
      </c>
      <c r="D388" s="10"/>
      <c r="E388" s="10"/>
      <c r="H388" s="38">
        <v>-14008</v>
      </c>
      <c r="J388" s="34">
        <v>12082</v>
      </c>
      <c r="K388" s="35">
        <v>-14893</v>
      </c>
      <c r="M388" s="8"/>
      <c r="N388" s="8"/>
    </row>
    <row r="389" spans="1:14" x14ac:dyDescent="0.3">
      <c r="A389" s="6">
        <v>37895</v>
      </c>
      <c r="B389" s="37">
        <v>12001</v>
      </c>
      <c r="C389" s="7">
        <f t="shared" si="6"/>
        <v>13976</v>
      </c>
      <c r="D389" s="10"/>
      <c r="E389" s="10"/>
      <c r="H389" s="38">
        <v>-13976</v>
      </c>
      <c r="J389" s="34">
        <v>12509</v>
      </c>
      <c r="K389" s="35">
        <v>-15320</v>
      </c>
      <c r="M389" s="8"/>
      <c r="N389" s="8"/>
    </row>
    <row r="390" spans="1:14" x14ac:dyDescent="0.3">
      <c r="A390" s="6">
        <v>37926</v>
      </c>
      <c r="B390" s="37">
        <v>12071</v>
      </c>
      <c r="C390" s="7">
        <f t="shared" si="6"/>
        <v>13506</v>
      </c>
      <c r="D390" s="10"/>
      <c r="E390" s="10"/>
      <c r="H390" s="38">
        <v>-13506</v>
      </c>
      <c r="J390" s="34">
        <v>12177</v>
      </c>
      <c r="K390" s="35">
        <v>-13417</v>
      </c>
      <c r="M390" s="8"/>
      <c r="N390" s="8"/>
    </row>
    <row r="391" spans="1:14" x14ac:dyDescent="0.3">
      <c r="A391" s="6">
        <v>37956</v>
      </c>
      <c r="B391" s="37">
        <v>11989</v>
      </c>
      <c r="C391" s="7">
        <f t="shared" si="6"/>
        <v>14226</v>
      </c>
      <c r="D391" s="10"/>
      <c r="E391" s="10"/>
      <c r="H391" s="38">
        <v>-14226</v>
      </c>
      <c r="J391" s="34">
        <v>12564</v>
      </c>
      <c r="K391" s="35">
        <v>-14550</v>
      </c>
      <c r="M391" s="8"/>
      <c r="N391" s="8"/>
    </row>
    <row r="392" spans="1:14" x14ac:dyDescent="0.3">
      <c r="A392" s="6">
        <v>37987</v>
      </c>
      <c r="B392" s="37">
        <v>12230</v>
      </c>
      <c r="C392" s="7">
        <f t="shared" si="6"/>
        <v>14094</v>
      </c>
      <c r="D392" s="10"/>
      <c r="E392" s="10"/>
      <c r="H392" s="38">
        <v>-14094</v>
      </c>
      <c r="J392" s="34">
        <v>11173</v>
      </c>
      <c r="K392" s="35">
        <v>-13357</v>
      </c>
      <c r="M392" s="8"/>
      <c r="N392" s="8"/>
    </row>
    <row r="393" spans="1:14" x14ac:dyDescent="0.3">
      <c r="A393" s="6">
        <v>38018</v>
      </c>
      <c r="B393" s="37">
        <v>11819</v>
      </c>
      <c r="C393" s="7">
        <f t="shared" si="6"/>
        <v>13835</v>
      </c>
      <c r="D393" s="10"/>
      <c r="E393" s="10"/>
      <c r="H393" s="38">
        <v>-13835</v>
      </c>
      <c r="J393" s="34">
        <v>11544</v>
      </c>
      <c r="K393" s="35">
        <v>-12485</v>
      </c>
      <c r="M393" s="8"/>
      <c r="N393" s="8"/>
    </row>
    <row r="394" spans="1:14" x14ac:dyDescent="0.3">
      <c r="A394" s="6">
        <v>38047</v>
      </c>
      <c r="B394" s="37">
        <v>12113</v>
      </c>
      <c r="C394" s="7">
        <f t="shared" si="6"/>
        <v>14416</v>
      </c>
      <c r="D394" s="10"/>
      <c r="E394" s="10"/>
      <c r="H394" s="38">
        <v>-14416</v>
      </c>
      <c r="J394" s="34">
        <v>12477</v>
      </c>
      <c r="K394" s="35">
        <v>-14691</v>
      </c>
      <c r="M394" s="8"/>
      <c r="N394" s="8"/>
    </row>
    <row r="395" spans="1:14" x14ac:dyDescent="0.3">
      <c r="A395" s="6">
        <v>38078</v>
      </c>
      <c r="B395" s="37">
        <v>12916</v>
      </c>
      <c r="C395" s="7">
        <f t="shared" si="6"/>
        <v>14637</v>
      </c>
      <c r="D395" s="10"/>
      <c r="E395" s="10"/>
      <c r="H395" s="38">
        <v>-14637</v>
      </c>
      <c r="J395" s="34">
        <v>12667</v>
      </c>
      <c r="K395" s="35">
        <v>-14305</v>
      </c>
      <c r="M395" s="8"/>
      <c r="N395" s="8"/>
    </row>
    <row r="396" spans="1:14" x14ac:dyDescent="0.3">
      <c r="A396" s="6">
        <v>38108</v>
      </c>
      <c r="B396" s="37">
        <v>13193</v>
      </c>
      <c r="C396" s="7">
        <f t="shared" si="6"/>
        <v>15086</v>
      </c>
      <c r="D396" s="10"/>
      <c r="E396" s="10"/>
      <c r="H396" s="38">
        <v>-15086</v>
      </c>
      <c r="J396" s="34">
        <v>13304</v>
      </c>
      <c r="K396" s="35">
        <v>-14405</v>
      </c>
      <c r="M396" s="8"/>
      <c r="N396" s="8"/>
    </row>
    <row r="397" spans="1:14" x14ac:dyDescent="0.3">
      <c r="A397" s="6">
        <v>38139</v>
      </c>
      <c r="B397" s="37">
        <v>13904</v>
      </c>
      <c r="C397" s="7">
        <f t="shared" si="6"/>
        <v>15995</v>
      </c>
      <c r="D397" s="10">
        <f>IF(OR(J397=0,J397=" ")," ",SUM(J386:J397))</f>
        <v>148127</v>
      </c>
      <c r="E397" s="10">
        <f>IF(OR(K397=0,K397=" ")," ",SUM(K386:K397)*-1)</f>
        <v>171497</v>
      </c>
      <c r="F397" s="12" t="s">
        <v>34</v>
      </c>
      <c r="H397" s="38">
        <v>-15995</v>
      </c>
      <c r="J397" s="34">
        <v>13670</v>
      </c>
      <c r="K397" s="35">
        <v>-16147</v>
      </c>
      <c r="M397" s="8"/>
      <c r="N397" s="8"/>
    </row>
    <row r="398" spans="1:14" x14ac:dyDescent="0.3">
      <c r="A398" s="6">
        <v>38169</v>
      </c>
      <c r="B398" s="37">
        <v>13367</v>
      </c>
      <c r="C398" s="7">
        <f t="shared" si="6"/>
        <v>15870</v>
      </c>
      <c r="D398" s="10"/>
      <c r="E398" s="10"/>
      <c r="H398" s="38">
        <v>-15870</v>
      </c>
      <c r="J398" s="34">
        <v>13462</v>
      </c>
      <c r="K398" s="35">
        <v>-16104</v>
      </c>
      <c r="M398" s="8"/>
      <c r="N398" s="8"/>
    </row>
    <row r="399" spans="1:14" x14ac:dyDescent="0.3">
      <c r="A399" s="6">
        <v>38200</v>
      </c>
      <c r="B399" s="37">
        <v>13658</v>
      </c>
      <c r="C399" s="7">
        <f t="shared" si="6"/>
        <v>15392</v>
      </c>
      <c r="D399" s="10"/>
      <c r="E399" s="10"/>
      <c r="H399" s="38">
        <v>-15392</v>
      </c>
      <c r="J399" s="34">
        <v>13774</v>
      </c>
      <c r="K399" s="35">
        <v>-15776</v>
      </c>
      <c r="M399" s="8"/>
      <c r="N399" s="8"/>
    </row>
    <row r="400" spans="1:14" x14ac:dyDescent="0.3">
      <c r="A400" s="6">
        <v>38231</v>
      </c>
      <c r="B400" s="37">
        <v>13795</v>
      </c>
      <c r="C400" s="7">
        <f t="shared" si="6"/>
        <v>15893</v>
      </c>
      <c r="D400" s="10"/>
      <c r="E400" s="10"/>
      <c r="H400" s="38">
        <v>-15893</v>
      </c>
      <c r="J400" s="34">
        <v>13785</v>
      </c>
      <c r="K400" s="35">
        <v>-16812</v>
      </c>
      <c r="M400" s="8"/>
      <c r="N400" s="8"/>
    </row>
    <row r="401" spans="1:14" x14ac:dyDescent="0.3">
      <c r="A401" s="6">
        <v>38261</v>
      </c>
      <c r="B401" s="37">
        <v>13709</v>
      </c>
      <c r="C401" s="7">
        <f t="shared" si="6"/>
        <v>15926</v>
      </c>
      <c r="D401" s="10"/>
      <c r="E401" s="10"/>
      <c r="H401" s="38">
        <v>-15926</v>
      </c>
      <c r="J401" s="34">
        <v>14252</v>
      </c>
      <c r="K401" s="35">
        <v>-16615</v>
      </c>
      <c r="M401" s="8"/>
      <c r="N401" s="8"/>
    </row>
    <row r="402" spans="1:14" x14ac:dyDescent="0.3">
      <c r="A402" s="6">
        <v>38292</v>
      </c>
      <c r="B402" s="37">
        <v>13581</v>
      </c>
      <c r="C402" s="7">
        <f t="shared" si="6"/>
        <v>16106</v>
      </c>
      <c r="D402" s="10"/>
      <c r="E402" s="10"/>
      <c r="H402" s="38">
        <v>-16106</v>
      </c>
      <c r="J402" s="34">
        <v>13574</v>
      </c>
      <c r="K402" s="35">
        <v>-16947</v>
      </c>
      <c r="M402" s="8"/>
      <c r="N402" s="8"/>
    </row>
    <row r="403" spans="1:14" x14ac:dyDescent="0.3">
      <c r="A403" s="6">
        <v>38322</v>
      </c>
      <c r="B403" s="37">
        <v>13489</v>
      </c>
      <c r="C403" s="7">
        <f t="shared" si="6"/>
        <v>16114</v>
      </c>
      <c r="D403" s="10"/>
      <c r="E403" s="10"/>
      <c r="H403" s="38">
        <v>-16114</v>
      </c>
      <c r="J403" s="34">
        <v>14221</v>
      </c>
      <c r="K403" s="35">
        <v>-16452</v>
      </c>
      <c r="M403" s="8"/>
      <c r="N403" s="8"/>
    </row>
    <row r="404" spans="1:14" x14ac:dyDescent="0.3">
      <c r="A404" s="6">
        <v>38353</v>
      </c>
      <c r="B404" s="37">
        <v>14118</v>
      </c>
      <c r="C404" s="7">
        <f t="shared" si="6"/>
        <v>16155</v>
      </c>
      <c r="D404" s="10"/>
      <c r="E404" s="10"/>
      <c r="H404" s="38">
        <v>-16155</v>
      </c>
      <c r="J404" s="34">
        <v>13031</v>
      </c>
      <c r="K404" s="35">
        <v>-15048</v>
      </c>
      <c r="M404" s="8"/>
      <c r="N404" s="8"/>
    </row>
    <row r="405" spans="1:14" x14ac:dyDescent="0.3">
      <c r="A405" s="6">
        <v>38384</v>
      </c>
      <c r="B405" s="37">
        <v>13857</v>
      </c>
      <c r="C405" s="7">
        <f t="shared" si="6"/>
        <v>16114</v>
      </c>
      <c r="D405" s="10"/>
      <c r="E405" s="10"/>
      <c r="H405" s="38">
        <v>-16114</v>
      </c>
      <c r="J405" s="34">
        <v>13142</v>
      </c>
      <c r="K405" s="35">
        <v>-14470</v>
      </c>
      <c r="M405" s="8"/>
      <c r="N405" s="8"/>
    </row>
    <row r="406" spans="1:14" x14ac:dyDescent="0.3">
      <c r="A406" s="6">
        <v>38412</v>
      </c>
      <c r="B406" s="37">
        <v>13912</v>
      </c>
      <c r="C406" s="7">
        <f t="shared" si="6"/>
        <v>16268</v>
      </c>
      <c r="D406" s="10"/>
      <c r="E406" s="10"/>
      <c r="H406" s="38">
        <v>-16268</v>
      </c>
      <c r="J406" s="34">
        <v>14282</v>
      </c>
      <c r="K406" s="35">
        <v>-16052</v>
      </c>
      <c r="M406" s="8"/>
      <c r="N406" s="8"/>
    </row>
    <row r="407" spans="1:14" x14ac:dyDescent="0.3">
      <c r="A407" s="6">
        <v>38443</v>
      </c>
      <c r="B407" s="37">
        <v>15266</v>
      </c>
      <c r="C407" s="7">
        <f t="shared" si="6"/>
        <v>16561</v>
      </c>
      <c r="D407" s="10"/>
      <c r="E407" s="10"/>
      <c r="H407" s="38">
        <v>-16561</v>
      </c>
      <c r="J407" s="34">
        <v>14947</v>
      </c>
      <c r="K407" s="35">
        <v>-16248</v>
      </c>
      <c r="M407" s="8"/>
      <c r="N407" s="8"/>
    </row>
    <row r="408" spans="1:14" x14ac:dyDescent="0.3">
      <c r="A408" s="6">
        <v>38473</v>
      </c>
      <c r="B408" s="37">
        <v>15288</v>
      </c>
      <c r="C408" s="7">
        <f t="shared" si="6"/>
        <v>16803</v>
      </c>
      <c r="D408" s="10"/>
      <c r="E408" s="10"/>
      <c r="H408" s="38">
        <v>-16803</v>
      </c>
      <c r="J408" s="34">
        <v>15278</v>
      </c>
      <c r="K408" s="35">
        <v>-16429</v>
      </c>
      <c r="M408" s="8"/>
      <c r="N408" s="8"/>
    </row>
    <row r="409" spans="1:14" x14ac:dyDescent="0.3">
      <c r="A409" s="6">
        <v>38504</v>
      </c>
      <c r="B409" s="37">
        <v>14960</v>
      </c>
      <c r="C409" s="7">
        <f t="shared" si="6"/>
        <v>16770</v>
      </c>
      <c r="D409" s="10">
        <f>IF(OR(J409=0,J409=" ")," ",SUM(J398:J409))</f>
        <v>168472</v>
      </c>
      <c r="E409" s="10">
        <f>IF(OR(K409=0,K409=" ")," ",SUM(K398:K409)*-1)</f>
        <v>193754</v>
      </c>
      <c r="F409" s="12" t="s">
        <v>35</v>
      </c>
      <c r="H409" s="38">
        <v>-16770</v>
      </c>
      <c r="J409" s="34">
        <v>14724</v>
      </c>
      <c r="K409" s="35">
        <v>-16801</v>
      </c>
      <c r="M409" s="8"/>
      <c r="N409" s="8"/>
    </row>
    <row r="410" spans="1:14" x14ac:dyDescent="0.3">
      <c r="A410" s="6">
        <v>38534</v>
      </c>
      <c r="B410" s="37">
        <v>15689</v>
      </c>
      <c r="C410" s="7">
        <f t="shared" si="6"/>
        <v>16879</v>
      </c>
      <c r="D410" s="10"/>
      <c r="E410" s="10"/>
      <c r="H410" s="38">
        <v>-16879</v>
      </c>
      <c r="J410" s="34">
        <v>15884</v>
      </c>
      <c r="K410" s="35">
        <v>-16756</v>
      </c>
      <c r="M410" s="8"/>
      <c r="N410" s="8"/>
    </row>
    <row r="411" spans="1:14" x14ac:dyDescent="0.3">
      <c r="A411" s="6">
        <v>38565</v>
      </c>
      <c r="B411" s="37">
        <v>15270</v>
      </c>
      <c r="C411" s="7">
        <f t="shared" si="6"/>
        <v>16977</v>
      </c>
      <c r="D411" s="10"/>
      <c r="E411" s="10"/>
      <c r="H411" s="38">
        <v>-16977</v>
      </c>
      <c r="J411" s="34">
        <v>15560</v>
      </c>
      <c r="K411" s="35">
        <v>-17570</v>
      </c>
      <c r="M411" s="8"/>
      <c r="N411" s="8"/>
    </row>
    <row r="412" spans="1:14" x14ac:dyDescent="0.3">
      <c r="A412" s="6">
        <v>38596</v>
      </c>
      <c r="B412" s="37">
        <v>15193</v>
      </c>
      <c r="C412" s="7">
        <f t="shared" si="6"/>
        <v>17015</v>
      </c>
      <c r="D412" s="10"/>
      <c r="E412" s="10"/>
      <c r="H412" s="38">
        <v>-17015</v>
      </c>
      <c r="J412" s="34">
        <v>15154</v>
      </c>
      <c r="K412" s="35">
        <v>-17923</v>
      </c>
      <c r="M412" s="8"/>
      <c r="N412" s="8"/>
    </row>
    <row r="413" spans="1:14" x14ac:dyDescent="0.3">
      <c r="A413" s="6">
        <v>38626</v>
      </c>
      <c r="B413" s="37">
        <v>15779</v>
      </c>
      <c r="C413" s="7">
        <f t="shared" si="6"/>
        <v>17183</v>
      </c>
      <c r="D413" s="10"/>
      <c r="E413" s="10"/>
      <c r="H413" s="38">
        <v>-17183</v>
      </c>
      <c r="J413" s="34">
        <v>16433</v>
      </c>
      <c r="K413" s="35">
        <v>-17811</v>
      </c>
      <c r="M413" s="8"/>
      <c r="N413" s="8"/>
    </row>
    <row r="414" spans="1:14" x14ac:dyDescent="0.3">
      <c r="A414" s="6">
        <v>38657</v>
      </c>
      <c r="B414" s="37">
        <v>16012</v>
      </c>
      <c r="C414" s="7">
        <f t="shared" si="6"/>
        <v>18115</v>
      </c>
      <c r="D414" s="10"/>
      <c r="E414" s="10"/>
      <c r="H414" s="38">
        <v>-18115</v>
      </c>
      <c r="J414" s="34">
        <v>15950</v>
      </c>
      <c r="K414" s="35">
        <v>-19024</v>
      </c>
      <c r="M414" s="8"/>
      <c r="N414" s="8"/>
    </row>
    <row r="415" spans="1:14" x14ac:dyDescent="0.3">
      <c r="A415" s="6">
        <v>38687</v>
      </c>
      <c r="B415" s="37">
        <v>17185</v>
      </c>
      <c r="C415" s="7">
        <f t="shared" si="6"/>
        <v>17795</v>
      </c>
      <c r="D415" s="10"/>
      <c r="E415" s="10"/>
      <c r="H415" s="38">
        <v>-17795</v>
      </c>
      <c r="J415" s="34">
        <v>18001</v>
      </c>
      <c r="K415" s="35">
        <v>-17885</v>
      </c>
    </row>
    <row r="416" spans="1:14" x14ac:dyDescent="0.3">
      <c r="A416" s="6">
        <v>38718</v>
      </c>
      <c r="B416" s="37">
        <v>16070</v>
      </c>
      <c r="C416" s="7">
        <f t="shared" si="6"/>
        <v>18309</v>
      </c>
      <c r="D416" s="10"/>
      <c r="E416" s="10"/>
      <c r="H416" s="38">
        <v>-18309</v>
      </c>
      <c r="J416" s="34">
        <v>14889</v>
      </c>
      <c r="K416" s="35">
        <v>-17698</v>
      </c>
    </row>
    <row r="417" spans="1:11" x14ac:dyDescent="0.3">
      <c r="A417" s="6">
        <v>38749</v>
      </c>
      <c r="B417" s="37">
        <v>17358</v>
      </c>
      <c r="C417" s="7">
        <f t="shared" si="6"/>
        <v>18062</v>
      </c>
      <c r="D417" s="10"/>
      <c r="E417" s="10"/>
      <c r="H417" s="38">
        <v>-18062</v>
      </c>
      <c r="J417" s="34">
        <v>16382</v>
      </c>
      <c r="K417" s="35">
        <v>-16296</v>
      </c>
    </row>
    <row r="418" spans="1:11" x14ac:dyDescent="0.3">
      <c r="A418" s="6">
        <v>38777</v>
      </c>
      <c r="B418" s="37">
        <v>16975</v>
      </c>
      <c r="C418" s="7">
        <f t="shared" si="6"/>
        <v>18245</v>
      </c>
      <c r="D418" s="10"/>
      <c r="E418" s="10"/>
      <c r="H418" s="38">
        <v>-18245</v>
      </c>
      <c r="J418" s="34">
        <v>17230</v>
      </c>
      <c r="K418" s="35">
        <v>-18346</v>
      </c>
    </row>
    <row r="419" spans="1:11" x14ac:dyDescent="0.3">
      <c r="A419" s="6">
        <v>38808</v>
      </c>
      <c r="B419" s="37">
        <v>17646</v>
      </c>
      <c r="C419" s="7">
        <f t="shared" si="6"/>
        <v>18991</v>
      </c>
      <c r="D419" s="10"/>
      <c r="E419" s="10"/>
      <c r="H419" s="38">
        <v>-18991</v>
      </c>
      <c r="J419" s="34">
        <v>17372</v>
      </c>
      <c r="K419" s="35">
        <v>-17813</v>
      </c>
    </row>
    <row r="420" spans="1:11" x14ac:dyDescent="0.3">
      <c r="A420" s="6">
        <v>38838</v>
      </c>
      <c r="B420" s="37">
        <v>16964</v>
      </c>
      <c r="C420" s="7">
        <f t="shared" si="6"/>
        <v>19898</v>
      </c>
      <c r="D420" s="10"/>
      <c r="E420" s="10"/>
      <c r="H420" s="38">
        <v>-19898</v>
      </c>
      <c r="J420" s="34">
        <v>17155</v>
      </c>
      <c r="K420" s="35">
        <v>-19716</v>
      </c>
    </row>
    <row r="421" spans="1:11" x14ac:dyDescent="0.3">
      <c r="A421" s="6">
        <v>38869</v>
      </c>
      <c r="B421" s="37">
        <v>18421</v>
      </c>
      <c r="C421" s="7">
        <f t="shared" si="6"/>
        <v>19720</v>
      </c>
      <c r="D421" s="10">
        <f>IF(OR(J421=0,J421=" ")," ",SUM(J410:J421))</f>
        <v>198229</v>
      </c>
      <c r="E421" s="10">
        <f>IF(OR(K421=0,K421=" ")," ",SUM(K410:K421)*-1)</f>
        <v>216328</v>
      </c>
      <c r="F421" s="12" t="s">
        <v>36</v>
      </c>
      <c r="H421" s="38">
        <v>-19720</v>
      </c>
      <c r="J421" s="34">
        <v>18219</v>
      </c>
      <c r="K421" s="35">
        <v>-19490</v>
      </c>
    </row>
    <row r="422" spans="1:11" x14ac:dyDescent="0.3">
      <c r="A422" s="6">
        <v>38899</v>
      </c>
      <c r="B422" s="37">
        <v>18105</v>
      </c>
      <c r="C422" s="7">
        <f t="shared" si="6"/>
        <v>19171</v>
      </c>
      <c r="D422" s="10"/>
      <c r="E422" s="10"/>
      <c r="H422" s="38">
        <v>-19171</v>
      </c>
      <c r="J422" s="34">
        <v>18303</v>
      </c>
      <c r="K422" s="35">
        <v>-18887</v>
      </c>
    </row>
    <row r="423" spans="1:11" x14ac:dyDescent="0.3">
      <c r="A423" s="6">
        <v>38930</v>
      </c>
      <c r="B423" s="37">
        <v>18111</v>
      </c>
      <c r="C423" s="7">
        <f t="shared" si="6"/>
        <v>18949</v>
      </c>
      <c r="D423" s="10"/>
      <c r="E423" s="10"/>
      <c r="H423" s="38">
        <v>-18949</v>
      </c>
      <c r="J423" s="34">
        <v>18372</v>
      </c>
      <c r="K423" s="35">
        <v>-19430</v>
      </c>
    </row>
    <row r="424" spans="1:11" x14ac:dyDescent="0.3">
      <c r="A424" s="6">
        <v>38961</v>
      </c>
      <c r="B424" s="37">
        <v>17842</v>
      </c>
      <c r="C424" s="7">
        <f t="shared" si="6"/>
        <v>19324</v>
      </c>
      <c r="D424" s="10"/>
      <c r="E424" s="10"/>
      <c r="H424" s="38">
        <v>-19324</v>
      </c>
      <c r="J424" s="34">
        <v>17866</v>
      </c>
      <c r="K424" s="35">
        <v>-19985</v>
      </c>
    </row>
    <row r="425" spans="1:11" x14ac:dyDescent="0.3">
      <c r="A425" s="6">
        <v>38991</v>
      </c>
      <c r="B425" s="37">
        <v>18351</v>
      </c>
      <c r="C425" s="7">
        <f t="shared" si="6"/>
        <v>20105</v>
      </c>
      <c r="D425" s="10"/>
      <c r="E425" s="10"/>
      <c r="H425" s="38">
        <v>-20105</v>
      </c>
      <c r="J425" s="34">
        <v>19026</v>
      </c>
      <c r="K425" s="35">
        <v>-21402</v>
      </c>
    </row>
    <row r="426" spans="1:11" x14ac:dyDescent="0.3">
      <c r="A426" s="6">
        <v>39022</v>
      </c>
      <c r="B426" s="37">
        <v>18290</v>
      </c>
      <c r="C426" s="7">
        <f t="shared" si="6"/>
        <v>19015</v>
      </c>
      <c r="D426" s="10"/>
      <c r="E426" s="10"/>
      <c r="H426" s="38">
        <v>-19015</v>
      </c>
      <c r="J426" s="34">
        <v>18182</v>
      </c>
      <c r="K426" s="35">
        <v>-20060</v>
      </c>
    </row>
    <row r="427" spans="1:11" x14ac:dyDescent="0.3">
      <c r="A427" s="6">
        <v>39052</v>
      </c>
      <c r="B427" s="37">
        <v>18230</v>
      </c>
      <c r="C427" s="7">
        <f t="shared" si="6"/>
        <v>19759</v>
      </c>
      <c r="D427" s="10"/>
      <c r="E427" s="10"/>
      <c r="H427" s="38">
        <v>-19759</v>
      </c>
      <c r="J427" s="34">
        <v>19223</v>
      </c>
      <c r="K427" s="35">
        <v>-19706</v>
      </c>
    </row>
    <row r="428" spans="1:11" x14ac:dyDescent="0.3">
      <c r="A428" s="6">
        <v>39083</v>
      </c>
      <c r="B428" s="37">
        <v>18574</v>
      </c>
      <c r="C428" s="7">
        <f t="shared" si="6"/>
        <v>19956</v>
      </c>
      <c r="D428" s="10"/>
      <c r="E428" s="10"/>
      <c r="H428" s="38">
        <v>-19956</v>
      </c>
      <c r="J428" s="34">
        <v>17165</v>
      </c>
      <c r="K428" s="35">
        <v>-19835</v>
      </c>
    </row>
    <row r="429" spans="1:11" x14ac:dyDescent="0.3">
      <c r="A429" s="6">
        <v>39114</v>
      </c>
      <c r="B429" s="37">
        <v>18766</v>
      </c>
      <c r="C429" s="7">
        <f t="shared" si="6"/>
        <v>20221</v>
      </c>
      <c r="D429" s="10"/>
      <c r="E429" s="10"/>
      <c r="H429" s="38">
        <v>-20221</v>
      </c>
      <c r="J429" s="34">
        <v>17798</v>
      </c>
      <c r="K429" s="35">
        <v>-18158</v>
      </c>
    </row>
    <row r="430" spans="1:11" x14ac:dyDescent="0.3">
      <c r="A430" s="6">
        <v>39142</v>
      </c>
      <c r="B430" s="37">
        <v>18269</v>
      </c>
      <c r="C430" s="7">
        <f t="shared" si="6"/>
        <v>20140</v>
      </c>
      <c r="D430" s="10"/>
      <c r="E430" s="10"/>
      <c r="H430" s="38">
        <v>-20140</v>
      </c>
      <c r="J430" s="34">
        <v>18591</v>
      </c>
      <c r="K430" s="35">
        <v>-19907</v>
      </c>
    </row>
    <row r="431" spans="1:11" x14ac:dyDescent="0.3">
      <c r="A431" s="6">
        <v>39173</v>
      </c>
      <c r="B431" s="37">
        <v>18650</v>
      </c>
      <c r="C431" s="7">
        <f t="shared" si="6"/>
        <v>20334</v>
      </c>
      <c r="D431" s="10"/>
      <c r="E431" s="10"/>
      <c r="H431" s="38">
        <v>-20334</v>
      </c>
      <c r="J431" s="34">
        <v>18242</v>
      </c>
      <c r="K431" s="35">
        <v>-19409</v>
      </c>
    </row>
    <row r="432" spans="1:11" x14ac:dyDescent="0.3">
      <c r="A432" s="6">
        <v>39203</v>
      </c>
      <c r="B432" s="37">
        <v>18673</v>
      </c>
      <c r="C432" s="7">
        <f t="shared" si="6"/>
        <v>20578</v>
      </c>
      <c r="D432" s="10"/>
      <c r="E432" s="10"/>
      <c r="H432" s="38">
        <v>-20578</v>
      </c>
      <c r="J432" s="34">
        <v>18834</v>
      </c>
      <c r="K432" s="35">
        <v>-20321</v>
      </c>
    </row>
    <row r="433" spans="1:11" x14ac:dyDescent="0.3">
      <c r="A433" s="6">
        <v>39234</v>
      </c>
      <c r="B433" s="37">
        <v>18246</v>
      </c>
      <c r="C433" s="7">
        <f t="shared" si="6"/>
        <v>20710</v>
      </c>
      <c r="D433" s="10">
        <f>IF(OR(J433=0,J433=" ")," ",SUM(J422:J433))</f>
        <v>219531</v>
      </c>
      <c r="E433" s="10">
        <f>IF(OR(K433=0,K433=" ")," ",SUM(K422:K433)*-1)</f>
        <v>237397</v>
      </c>
      <c r="F433" s="12" t="s">
        <v>41</v>
      </c>
      <c r="H433" s="38">
        <v>-20710</v>
      </c>
      <c r="J433" s="34">
        <v>17929</v>
      </c>
      <c r="K433" s="35">
        <v>-20297</v>
      </c>
    </row>
    <row r="434" spans="1:11" x14ac:dyDescent="0.3">
      <c r="A434" s="6">
        <v>39264</v>
      </c>
      <c r="B434" s="37">
        <v>18496</v>
      </c>
      <c r="C434" s="7">
        <f t="shared" si="6"/>
        <v>20393</v>
      </c>
      <c r="D434" s="10"/>
      <c r="E434" s="10"/>
      <c r="H434" s="38">
        <v>-20393</v>
      </c>
      <c r="J434" s="34">
        <v>18640</v>
      </c>
      <c r="K434" s="35">
        <v>-20631</v>
      </c>
    </row>
    <row r="435" spans="1:11" x14ac:dyDescent="0.3">
      <c r="A435" s="6">
        <v>39295</v>
      </c>
      <c r="B435" s="37">
        <v>18803</v>
      </c>
      <c r="C435" s="7">
        <f t="shared" si="6"/>
        <v>21266</v>
      </c>
      <c r="D435" s="10"/>
      <c r="E435" s="10"/>
      <c r="H435" s="38">
        <v>-21266</v>
      </c>
      <c r="J435" s="34">
        <v>19076</v>
      </c>
      <c r="K435" s="35">
        <v>-21794</v>
      </c>
    </row>
    <row r="436" spans="1:11" x14ac:dyDescent="0.3">
      <c r="A436" s="6">
        <v>39326</v>
      </c>
      <c r="B436" s="37">
        <v>18009</v>
      </c>
      <c r="C436" s="7">
        <f t="shared" si="6"/>
        <v>21049</v>
      </c>
      <c r="D436" s="10"/>
      <c r="E436" s="10"/>
      <c r="H436" s="38">
        <v>-21049</v>
      </c>
      <c r="J436" s="34">
        <v>17952</v>
      </c>
      <c r="K436" s="35">
        <v>-21254</v>
      </c>
    </row>
    <row r="437" spans="1:11" x14ac:dyDescent="0.3">
      <c r="A437" s="6">
        <v>39356</v>
      </c>
      <c r="B437" s="37">
        <v>17749</v>
      </c>
      <c r="C437" s="7">
        <f t="shared" si="6"/>
        <v>21128</v>
      </c>
      <c r="D437" s="10"/>
      <c r="E437" s="10"/>
      <c r="H437" s="38">
        <v>-21128</v>
      </c>
      <c r="J437" s="34">
        <v>18435</v>
      </c>
      <c r="K437" s="35">
        <v>-23040</v>
      </c>
    </row>
    <row r="438" spans="1:11" x14ac:dyDescent="0.3">
      <c r="A438" s="6">
        <v>39387</v>
      </c>
      <c r="B438" s="37">
        <v>18886</v>
      </c>
      <c r="C438" s="7">
        <f t="shared" si="6"/>
        <v>21166</v>
      </c>
      <c r="D438" s="10"/>
      <c r="E438" s="10"/>
      <c r="H438" s="38">
        <v>-21166</v>
      </c>
      <c r="J438" s="34">
        <v>18813</v>
      </c>
      <c r="K438" s="35">
        <v>-22391</v>
      </c>
    </row>
    <row r="439" spans="1:11" x14ac:dyDescent="0.3">
      <c r="A439" s="6">
        <v>39417</v>
      </c>
      <c r="B439" s="37">
        <v>19342</v>
      </c>
      <c r="C439" s="7">
        <f t="shared" si="6"/>
        <v>21988</v>
      </c>
      <c r="D439" s="10"/>
      <c r="E439" s="10"/>
      <c r="H439" s="38">
        <v>-21988</v>
      </c>
      <c r="J439" s="34">
        <v>20408</v>
      </c>
      <c r="K439" s="35">
        <v>-21868</v>
      </c>
    </row>
    <row r="440" spans="1:11" x14ac:dyDescent="0.3">
      <c r="A440" s="6">
        <v>39448</v>
      </c>
      <c r="B440" s="37">
        <v>20086</v>
      </c>
      <c r="C440" s="7">
        <f t="shared" si="6"/>
        <v>22613</v>
      </c>
      <c r="D440" s="10"/>
      <c r="E440" s="10"/>
      <c r="H440" s="38">
        <v>-22613</v>
      </c>
      <c r="J440" s="34">
        <v>18377</v>
      </c>
      <c r="K440" s="35">
        <v>-22389</v>
      </c>
    </row>
    <row r="441" spans="1:11" x14ac:dyDescent="0.3">
      <c r="A441" s="6">
        <v>39479</v>
      </c>
      <c r="B441" s="37">
        <v>19189</v>
      </c>
      <c r="C441" s="7">
        <f t="shared" si="6"/>
        <v>22894</v>
      </c>
      <c r="D441" s="10"/>
      <c r="E441" s="10"/>
      <c r="H441" s="38">
        <v>-22894</v>
      </c>
      <c r="J441" s="34">
        <v>18741</v>
      </c>
      <c r="K441" s="35">
        <v>-21428</v>
      </c>
    </row>
    <row r="442" spans="1:11" x14ac:dyDescent="0.3">
      <c r="A442" s="6">
        <v>39508</v>
      </c>
      <c r="B442" s="37">
        <v>20532</v>
      </c>
      <c r="C442" s="7">
        <f t="shared" si="6"/>
        <v>23283</v>
      </c>
      <c r="D442" s="10"/>
      <c r="E442" s="10"/>
      <c r="H442" s="38">
        <v>-23283</v>
      </c>
      <c r="J442" s="34">
        <v>20586</v>
      </c>
      <c r="K442" s="35">
        <v>-22039</v>
      </c>
    </row>
    <row r="443" spans="1:11" x14ac:dyDescent="0.3">
      <c r="A443" s="6">
        <v>39539</v>
      </c>
      <c r="B443" s="37">
        <v>21933</v>
      </c>
      <c r="C443" s="7">
        <f t="shared" si="6"/>
        <v>23422</v>
      </c>
      <c r="D443" s="10"/>
      <c r="E443" s="10"/>
      <c r="H443" s="38">
        <v>-23422</v>
      </c>
      <c r="J443" s="34">
        <v>21251</v>
      </c>
      <c r="K443" s="35">
        <v>-23180</v>
      </c>
    </row>
    <row r="444" spans="1:11" x14ac:dyDescent="0.3">
      <c r="A444" s="6">
        <v>39569</v>
      </c>
      <c r="B444" s="37">
        <v>22185</v>
      </c>
      <c r="C444" s="7">
        <f t="shared" si="6"/>
        <v>24351</v>
      </c>
      <c r="D444" s="10"/>
      <c r="E444" s="10"/>
      <c r="H444" s="38">
        <v>-24351</v>
      </c>
      <c r="J444" s="34">
        <v>22473</v>
      </c>
      <c r="K444" s="35">
        <v>-23632</v>
      </c>
    </row>
    <row r="445" spans="1:11" x14ac:dyDescent="0.3">
      <c r="A445" s="6">
        <v>39600</v>
      </c>
      <c r="B445" s="37">
        <v>22623</v>
      </c>
      <c r="C445" s="7">
        <f t="shared" si="6"/>
        <v>24498</v>
      </c>
      <c r="D445" s="10">
        <f>IF(OR(J445=0,J445=" ")," ",SUM(J434:J445))</f>
        <v>237366</v>
      </c>
      <c r="E445" s="10">
        <f>IF(OR(K445=0,K445=" ")," ",SUM(K434:K445)*-1)</f>
        <v>267352</v>
      </c>
      <c r="F445" s="12" t="s">
        <v>42</v>
      </c>
      <c r="H445" s="38">
        <v>-24498</v>
      </c>
      <c r="J445" s="34">
        <v>22614</v>
      </c>
      <c r="K445" s="35">
        <v>-23706</v>
      </c>
    </row>
    <row r="446" spans="1:11" x14ac:dyDescent="0.3">
      <c r="A446" s="6">
        <v>39630</v>
      </c>
      <c r="B446" s="37">
        <v>23525</v>
      </c>
      <c r="C446" s="7">
        <f t="shared" si="6"/>
        <v>24705</v>
      </c>
      <c r="D446" s="10"/>
      <c r="E446" s="10"/>
      <c r="H446" s="38">
        <v>-24705</v>
      </c>
      <c r="J446" s="34">
        <v>23675</v>
      </c>
      <c r="K446" s="35">
        <v>-25489</v>
      </c>
    </row>
    <row r="447" spans="1:11" x14ac:dyDescent="0.3">
      <c r="A447" s="6">
        <v>39661</v>
      </c>
      <c r="B447" s="37">
        <v>24511</v>
      </c>
      <c r="C447" s="7">
        <f t="shared" si="6"/>
        <v>24737</v>
      </c>
      <c r="D447" s="10"/>
      <c r="E447" s="10"/>
      <c r="H447" s="38">
        <v>-24737</v>
      </c>
      <c r="J447" s="34">
        <v>25356</v>
      </c>
      <c r="K447" s="35">
        <v>-24429</v>
      </c>
    </row>
    <row r="448" spans="1:11" x14ac:dyDescent="0.3">
      <c r="A448" s="6">
        <v>39692</v>
      </c>
      <c r="B448" s="37">
        <v>25733</v>
      </c>
      <c r="C448" s="7">
        <f t="shared" si="6"/>
        <v>26080</v>
      </c>
      <c r="D448" s="10"/>
      <c r="E448" s="10"/>
      <c r="H448" s="38">
        <v>-26080</v>
      </c>
      <c r="J448" s="34">
        <v>26262</v>
      </c>
      <c r="K448" s="35">
        <v>-27254</v>
      </c>
    </row>
    <row r="449" spans="1:11" x14ac:dyDescent="0.3">
      <c r="A449" s="6">
        <v>39722</v>
      </c>
      <c r="B449" s="37">
        <v>28111</v>
      </c>
      <c r="C449" s="7">
        <f t="shared" si="6"/>
        <v>25850</v>
      </c>
      <c r="D449" s="10"/>
      <c r="E449" s="10"/>
      <c r="H449" s="38">
        <v>-25850</v>
      </c>
      <c r="J449" s="34">
        <v>29284</v>
      </c>
      <c r="K449" s="35">
        <v>-28159</v>
      </c>
    </row>
    <row r="450" spans="1:11" x14ac:dyDescent="0.3">
      <c r="A450" s="6">
        <v>39753</v>
      </c>
      <c r="B450" s="37">
        <v>27043</v>
      </c>
      <c r="C450" s="7">
        <f t="shared" ref="C450:C472" si="7">IF(OR(H450=0,H450=" ")," ",H450*(-1))</f>
        <v>26456</v>
      </c>
      <c r="D450" s="10"/>
      <c r="E450" s="10"/>
      <c r="H450" s="38">
        <v>-26456</v>
      </c>
      <c r="J450" s="34">
        <v>26907</v>
      </c>
      <c r="K450" s="35">
        <v>-26887</v>
      </c>
    </row>
    <row r="451" spans="1:11" x14ac:dyDescent="0.3">
      <c r="A451" s="6">
        <v>39783</v>
      </c>
      <c r="B451" s="37">
        <v>24933</v>
      </c>
      <c r="C451" s="7">
        <f t="shared" si="7"/>
        <v>25306</v>
      </c>
      <c r="D451" s="10"/>
      <c r="E451" s="10"/>
      <c r="H451" s="38">
        <v>-25306</v>
      </c>
      <c r="J451" s="34">
        <v>26350</v>
      </c>
      <c r="K451" s="35">
        <v>-26308</v>
      </c>
    </row>
    <row r="452" spans="1:11" x14ac:dyDescent="0.3">
      <c r="A452" s="6">
        <v>39814</v>
      </c>
      <c r="B452" s="37">
        <v>24322</v>
      </c>
      <c r="C452" s="7">
        <f t="shared" si="7"/>
        <v>23674</v>
      </c>
      <c r="D452" s="10"/>
      <c r="E452" s="10"/>
      <c r="H452" s="38">
        <v>-23674</v>
      </c>
      <c r="J452" s="34">
        <v>22569</v>
      </c>
      <c r="K452" s="35">
        <v>-23222</v>
      </c>
    </row>
    <row r="453" spans="1:11" x14ac:dyDescent="0.3">
      <c r="A453" s="6">
        <v>39845</v>
      </c>
      <c r="B453" s="37">
        <v>25577</v>
      </c>
      <c r="C453" s="7">
        <f t="shared" si="7"/>
        <v>23007</v>
      </c>
      <c r="D453" s="10"/>
      <c r="E453" s="10"/>
      <c r="H453" s="38">
        <v>-23007</v>
      </c>
      <c r="J453" s="34">
        <v>23712</v>
      </c>
      <c r="K453" s="35">
        <v>-20926</v>
      </c>
    </row>
    <row r="454" spans="1:11" x14ac:dyDescent="0.3">
      <c r="A454" s="6">
        <v>39873</v>
      </c>
      <c r="B454" s="37">
        <v>25336</v>
      </c>
      <c r="C454" s="7">
        <f t="shared" si="7"/>
        <v>23013</v>
      </c>
      <c r="D454" s="10"/>
      <c r="E454" s="10"/>
      <c r="H454" s="38">
        <v>-23013</v>
      </c>
      <c r="J454" s="34">
        <v>25183</v>
      </c>
      <c r="K454" s="35">
        <v>-22497</v>
      </c>
    </row>
    <row r="455" spans="1:11" x14ac:dyDescent="0.3">
      <c r="A455" s="6">
        <v>39904</v>
      </c>
      <c r="B455" s="37">
        <v>21530</v>
      </c>
      <c r="C455" s="7">
        <f t="shared" si="7"/>
        <v>21681</v>
      </c>
      <c r="D455" s="10"/>
      <c r="E455" s="10"/>
      <c r="H455" s="38">
        <v>-21681</v>
      </c>
      <c r="J455" s="34">
        <v>20789</v>
      </c>
      <c r="K455" s="35">
        <v>-21101</v>
      </c>
    </row>
    <row r="456" spans="1:11" x14ac:dyDescent="0.3">
      <c r="A456" s="6">
        <v>39934</v>
      </c>
      <c r="B456" s="37">
        <v>19903</v>
      </c>
      <c r="C456" s="7">
        <f t="shared" si="7"/>
        <v>20819</v>
      </c>
      <c r="D456" s="10"/>
      <c r="E456" s="10"/>
      <c r="H456" s="38">
        <v>-20819</v>
      </c>
      <c r="J456" s="34">
        <v>20041</v>
      </c>
      <c r="K456" s="35">
        <v>-20033</v>
      </c>
    </row>
    <row r="457" spans="1:11" x14ac:dyDescent="0.3">
      <c r="A457" s="6">
        <v>39965</v>
      </c>
      <c r="B457" s="37">
        <v>19830</v>
      </c>
      <c r="C457" s="7">
        <f t="shared" si="7"/>
        <v>20937</v>
      </c>
      <c r="D457" s="10">
        <f>IF(OR(J457=0,J457=" ")," ",SUM(J446:J457))</f>
        <v>289894</v>
      </c>
      <c r="E457" s="10">
        <f>IF(OR(K457=0,K457=" ")," ",SUM(K446:K457)*-1)</f>
        <v>287226</v>
      </c>
      <c r="F457" s="12" t="s">
        <v>43</v>
      </c>
      <c r="H457" s="38">
        <v>-20937</v>
      </c>
      <c r="J457" s="34">
        <v>19766</v>
      </c>
      <c r="K457" s="35">
        <v>-20921</v>
      </c>
    </row>
    <row r="458" spans="1:11" x14ac:dyDescent="0.3">
      <c r="A458" s="6">
        <v>39995</v>
      </c>
      <c r="B458" s="37">
        <v>19767</v>
      </c>
      <c r="C458" s="7">
        <f t="shared" si="7"/>
        <v>21262</v>
      </c>
      <c r="D458" s="10"/>
      <c r="E458" s="10"/>
      <c r="H458" s="38">
        <v>-21262</v>
      </c>
      <c r="J458" s="34">
        <v>19821</v>
      </c>
      <c r="K458" s="35">
        <v>-22320</v>
      </c>
    </row>
    <row r="459" spans="1:11" x14ac:dyDescent="0.3">
      <c r="A459" s="6">
        <v>40026</v>
      </c>
      <c r="B459" s="37">
        <v>19246</v>
      </c>
      <c r="C459" s="7">
        <f t="shared" si="7"/>
        <v>20828</v>
      </c>
      <c r="D459" s="10"/>
      <c r="E459" s="10"/>
      <c r="H459" s="38">
        <v>-20828</v>
      </c>
      <c r="J459" s="34">
        <v>19815</v>
      </c>
      <c r="K459" s="35">
        <v>-20794</v>
      </c>
    </row>
    <row r="460" spans="1:11" x14ac:dyDescent="0.3">
      <c r="A460" s="6">
        <v>40057</v>
      </c>
      <c r="B460" s="37">
        <v>20326</v>
      </c>
      <c r="C460" s="7">
        <f t="shared" si="7"/>
        <v>22204</v>
      </c>
      <c r="D460" s="10"/>
      <c r="E460" s="10"/>
      <c r="H460" s="38">
        <v>-22204</v>
      </c>
      <c r="J460" s="34">
        <v>20440</v>
      </c>
      <c r="K460" s="35">
        <v>-23598</v>
      </c>
    </row>
    <row r="461" spans="1:11" x14ac:dyDescent="0.3">
      <c r="A461" s="6">
        <v>40087</v>
      </c>
      <c r="B461" s="37">
        <v>19955</v>
      </c>
      <c r="C461" s="7">
        <f t="shared" si="7"/>
        <v>21814</v>
      </c>
      <c r="D461" s="10"/>
      <c r="E461" s="10"/>
      <c r="H461" s="38">
        <v>-21814</v>
      </c>
      <c r="J461" s="34">
        <v>20795</v>
      </c>
      <c r="K461" s="35">
        <v>-23605</v>
      </c>
    </row>
    <row r="462" spans="1:11" x14ac:dyDescent="0.3">
      <c r="A462" s="6">
        <v>40118</v>
      </c>
      <c r="B462" s="37">
        <v>19638</v>
      </c>
      <c r="C462" s="7">
        <f t="shared" si="7"/>
        <v>21603</v>
      </c>
      <c r="D462" s="10"/>
      <c r="E462" s="10"/>
      <c r="H462" s="38">
        <v>-21603</v>
      </c>
      <c r="J462" s="34">
        <v>19441</v>
      </c>
      <c r="K462" s="35">
        <v>-22536</v>
      </c>
    </row>
    <row r="463" spans="1:11" x14ac:dyDescent="0.3">
      <c r="A463" s="6">
        <v>40148</v>
      </c>
      <c r="B463" s="37">
        <v>20293</v>
      </c>
      <c r="C463" s="7">
        <f t="shared" si="7"/>
        <v>22403</v>
      </c>
      <c r="D463" s="10"/>
      <c r="E463" s="10"/>
      <c r="H463" s="38">
        <v>-22403</v>
      </c>
      <c r="J463" s="34">
        <v>21517</v>
      </c>
      <c r="K463" s="35">
        <v>-23229</v>
      </c>
    </row>
    <row r="464" spans="1:11" x14ac:dyDescent="0.3">
      <c r="A464" s="6">
        <v>40179</v>
      </c>
      <c r="B464" s="37">
        <v>21302</v>
      </c>
      <c r="C464" s="7">
        <f t="shared" si="7"/>
        <v>22384</v>
      </c>
      <c r="D464" s="10"/>
      <c r="E464" s="10"/>
      <c r="H464" s="38">
        <v>-22384</v>
      </c>
      <c r="J464" s="34">
        <v>19583</v>
      </c>
      <c r="K464" s="35">
        <v>-21480</v>
      </c>
    </row>
    <row r="465" spans="1:11" x14ac:dyDescent="0.3">
      <c r="A465" s="6">
        <v>40210</v>
      </c>
      <c r="B465" s="37">
        <v>21398</v>
      </c>
      <c r="C465" s="7">
        <f t="shared" si="7"/>
        <v>22713</v>
      </c>
      <c r="D465" s="10"/>
      <c r="E465" s="10"/>
      <c r="H465" s="38">
        <v>-22713</v>
      </c>
      <c r="J465" s="34">
        <v>20027</v>
      </c>
      <c r="K465" s="35">
        <v>-20381</v>
      </c>
    </row>
    <row r="466" spans="1:11" x14ac:dyDescent="0.3">
      <c r="A466" s="6">
        <v>40238</v>
      </c>
      <c r="B466" s="37">
        <v>21755</v>
      </c>
      <c r="C466" s="7">
        <f t="shared" si="7"/>
        <v>23487</v>
      </c>
      <c r="D466" s="10"/>
      <c r="E466" s="10"/>
      <c r="H466" s="38">
        <v>-23487</v>
      </c>
      <c r="J466" s="34">
        <v>21834</v>
      </c>
      <c r="K466" s="35">
        <v>-23415</v>
      </c>
    </row>
    <row r="467" spans="1:11" x14ac:dyDescent="0.3">
      <c r="A467" s="6">
        <v>40269</v>
      </c>
      <c r="B467" s="37">
        <v>23711</v>
      </c>
      <c r="C467" s="7">
        <f t="shared" si="7"/>
        <v>23337</v>
      </c>
      <c r="D467" s="10"/>
      <c r="E467" s="10"/>
      <c r="H467" s="38">
        <v>-23337</v>
      </c>
      <c r="J467" s="34">
        <v>23079</v>
      </c>
      <c r="K467" s="35">
        <v>-22585</v>
      </c>
    </row>
    <row r="468" spans="1:11" x14ac:dyDescent="0.3">
      <c r="A468" s="6">
        <v>40299</v>
      </c>
      <c r="B468" s="37">
        <v>24854</v>
      </c>
      <c r="C468" s="7">
        <f t="shared" si="7"/>
        <v>24070</v>
      </c>
      <c r="D468" s="10"/>
      <c r="E468" s="10"/>
      <c r="H468" s="38">
        <v>-24070</v>
      </c>
      <c r="J468" s="34">
        <v>25150</v>
      </c>
      <c r="K468" s="35">
        <v>-22981</v>
      </c>
    </row>
    <row r="469" spans="1:11" x14ac:dyDescent="0.3">
      <c r="A469" s="6">
        <v>40330</v>
      </c>
      <c r="B469" s="37">
        <v>26214</v>
      </c>
      <c r="C469" s="7">
        <f t="shared" si="7"/>
        <v>24356</v>
      </c>
      <c r="D469" s="10">
        <f>IF(OR(J469=0,J469=" ")," ",SUM(J458:J469))</f>
        <v>257770</v>
      </c>
      <c r="E469" s="10">
        <f>IF(OR(K469=0,K469=" ")," ",SUM(K458:K469)*-1)</f>
        <v>271168</v>
      </c>
      <c r="F469" s="12" t="s">
        <v>44</v>
      </c>
      <c r="H469" s="38">
        <v>-24356</v>
      </c>
      <c r="J469" s="34">
        <v>26268</v>
      </c>
      <c r="K469" s="35">
        <v>-24244</v>
      </c>
    </row>
    <row r="470" spans="1:11" x14ac:dyDescent="0.3">
      <c r="A470" s="6">
        <v>40360</v>
      </c>
      <c r="B470" s="37">
        <v>25524</v>
      </c>
      <c r="C470" s="7">
        <f t="shared" si="7"/>
        <v>24250</v>
      </c>
      <c r="D470" s="10"/>
      <c r="E470" s="10"/>
      <c r="H470" s="38">
        <v>-24250</v>
      </c>
      <c r="J470" s="34">
        <v>25874</v>
      </c>
      <c r="K470" s="35">
        <v>-24975</v>
      </c>
    </row>
    <row r="471" spans="1:11" x14ac:dyDescent="0.3">
      <c r="A471" s="6">
        <v>40391</v>
      </c>
      <c r="B471" s="37">
        <v>24627</v>
      </c>
      <c r="C471" s="7">
        <f t="shared" si="7"/>
        <v>23593</v>
      </c>
      <c r="D471" s="10"/>
      <c r="E471" s="10"/>
      <c r="H471" s="38">
        <v>-23593</v>
      </c>
      <c r="J471" s="34">
        <v>25702</v>
      </c>
      <c r="K471" s="35">
        <v>-23809</v>
      </c>
    </row>
    <row r="472" spans="1:11" x14ac:dyDescent="0.3">
      <c r="A472" s="6">
        <v>40422</v>
      </c>
      <c r="B472" s="37">
        <v>24516</v>
      </c>
      <c r="C472" s="7">
        <f t="shared" si="7"/>
        <v>23319</v>
      </c>
      <c r="D472" s="10"/>
      <c r="E472" s="10"/>
      <c r="H472" s="38">
        <v>-23319</v>
      </c>
      <c r="J472" s="34">
        <v>24788</v>
      </c>
      <c r="K472" s="35">
        <v>-24606</v>
      </c>
    </row>
    <row r="473" spans="1:11" x14ac:dyDescent="0.3">
      <c r="A473" s="6">
        <v>40452</v>
      </c>
      <c r="B473" s="37">
        <v>25049</v>
      </c>
      <c r="C473" s="7">
        <f t="shared" ref="C473:C524" si="8">IF(OR(H473=0,H473=" "),NA(),H473*(-1))</f>
        <v>23691</v>
      </c>
      <c r="D473" s="10"/>
      <c r="E473" s="10"/>
      <c r="H473" s="38">
        <v>-23691</v>
      </c>
      <c r="J473" s="34">
        <v>25678</v>
      </c>
      <c r="K473" s="35">
        <v>-24846</v>
      </c>
    </row>
    <row r="474" spans="1:11" x14ac:dyDescent="0.3">
      <c r="A474" s="6">
        <v>40483</v>
      </c>
      <c r="B474" s="37">
        <v>25030</v>
      </c>
      <c r="C474" s="7">
        <f t="shared" si="8"/>
        <v>23612</v>
      </c>
      <c r="D474" s="10"/>
      <c r="E474" s="10"/>
      <c r="H474" s="38">
        <v>-23612</v>
      </c>
      <c r="J474" s="34">
        <v>24633</v>
      </c>
      <c r="K474" s="35">
        <v>-25013</v>
      </c>
    </row>
    <row r="475" spans="1:11" x14ac:dyDescent="0.3">
      <c r="A475" s="6">
        <v>40513</v>
      </c>
      <c r="B475" s="37">
        <v>24836</v>
      </c>
      <c r="C475" s="7">
        <f t="shared" si="8"/>
        <v>23758</v>
      </c>
      <c r="D475" s="10"/>
      <c r="E475" s="10"/>
      <c r="H475" s="38">
        <v>-23758</v>
      </c>
      <c r="J475" s="34">
        <v>26366</v>
      </c>
      <c r="K475" s="35">
        <v>-24530</v>
      </c>
    </row>
    <row r="476" spans="1:11" x14ac:dyDescent="0.3">
      <c r="A476" s="6">
        <v>40544</v>
      </c>
      <c r="B476" s="37">
        <v>24533</v>
      </c>
      <c r="C476" s="7">
        <f t="shared" si="8"/>
        <v>23283</v>
      </c>
      <c r="D476" s="10"/>
      <c r="E476" s="10"/>
      <c r="H476" s="38">
        <v>-23283</v>
      </c>
      <c r="J476" s="34">
        <v>22488</v>
      </c>
      <c r="K476" s="35">
        <v>-22484</v>
      </c>
    </row>
    <row r="477" spans="1:11" x14ac:dyDescent="0.3">
      <c r="A477" s="6">
        <v>40575</v>
      </c>
      <c r="B477" s="37">
        <v>24034</v>
      </c>
      <c r="C477" s="7">
        <f t="shared" si="8"/>
        <v>24299</v>
      </c>
      <c r="D477" s="10"/>
      <c r="E477" s="10"/>
      <c r="H477" s="38">
        <v>-24299</v>
      </c>
      <c r="J477" s="34">
        <v>22479</v>
      </c>
      <c r="K477" s="35">
        <v>-21957</v>
      </c>
    </row>
    <row r="478" spans="1:11" x14ac:dyDescent="0.3">
      <c r="A478" s="6">
        <v>40603</v>
      </c>
      <c r="B478" s="37">
        <v>26486</v>
      </c>
      <c r="C478" s="7">
        <f t="shared" si="8"/>
        <v>24736</v>
      </c>
      <c r="D478" s="10"/>
      <c r="E478" s="10"/>
      <c r="H478" s="38">
        <v>-24736</v>
      </c>
      <c r="J478" s="34">
        <v>26600</v>
      </c>
      <c r="K478" s="35">
        <v>-24316</v>
      </c>
    </row>
    <row r="479" spans="1:11" x14ac:dyDescent="0.3">
      <c r="A479" s="6">
        <v>40634</v>
      </c>
      <c r="B479" s="37">
        <v>26097</v>
      </c>
      <c r="C479" s="7">
        <f t="shared" si="8"/>
        <v>24570</v>
      </c>
      <c r="D479" s="10"/>
      <c r="E479" s="10"/>
      <c r="H479" s="38">
        <v>-24570</v>
      </c>
      <c r="J479" s="34">
        <v>25358</v>
      </c>
      <c r="K479" s="35">
        <v>-23610</v>
      </c>
    </row>
    <row r="480" spans="1:11" x14ac:dyDescent="0.3">
      <c r="A480" s="6">
        <v>40664</v>
      </c>
      <c r="B480" s="37">
        <v>26749</v>
      </c>
      <c r="C480" s="7">
        <f t="shared" si="8"/>
        <v>24988</v>
      </c>
      <c r="D480" s="10"/>
      <c r="E480" s="10"/>
      <c r="H480" s="38">
        <v>-24988</v>
      </c>
      <c r="J480" s="34">
        <v>27180</v>
      </c>
      <c r="K480" s="35">
        <v>-24536</v>
      </c>
    </row>
    <row r="481" spans="1:11" x14ac:dyDescent="0.3">
      <c r="A481" s="6">
        <v>40695</v>
      </c>
      <c r="B481" s="37">
        <v>26251</v>
      </c>
      <c r="C481" s="7">
        <f t="shared" si="8"/>
        <v>25315</v>
      </c>
      <c r="D481" s="10">
        <f>IF(OR(J481=0,J481=" ")," ",SUM(J470:J481))</f>
        <v>303673</v>
      </c>
      <c r="E481" s="10">
        <f>IF(OR(K481=0,K481=" ")," ",SUM(K470:K481)*-1)</f>
        <v>289987</v>
      </c>
      <c r="F481" s="12" t="s">
        <v>45</v>
      </c>
      <c r="H481" s="38">
        <v>-25315</v>
      </c>
      <c r="J481" s="34">
        <v>26527</v>
      </c>
      <c r="K481" s="35">
        <v>-25305</v>
      </c>
    </row>
    <row r="482" spans="1:11" x14ac:dyDescent="0.3">
      <c r="A482" s="6">
        <v>40725</v>
      </c>
      <c r="B482" s="37">
        <v>26596</v>
      </c>
      <c r="C482" s="7">
        <f t="shared" si="8"/>
        <v>25962</v>
      </c>
      <c r="D482" s="10"/>
      <c r="E482" s="10"/>
      <c r="H482" s="38">
        <v>-25962</v>
      </c>
      <c r="J482" s="34">
        <v>26856</v>
      </c>
      <c r="K482" s="35">
        <v>-26364</v>
      </c>
    </row>
    <row r="483" spans="1:11" x14ac:dyDescent="0.3">
      <c r="A483" s="6">
        <v>40756</v>
      </c>
      <c r="B483" s="37">
        <v>28355</v>
      </c>
      <c r="C483" s="7">
        <f t="shared" si="8"/>
        <v>26436</v>
      </c>
      <c r="D483" s="10"/>
      <c r="E483" s="10"/>
      <c r="H483" s="38">
        <v>-26436</v>
      </c>
      <c r="J483" s="34">
        <v>29337</v>
      </c>
      <c r="K483" s="35">
        <v>-27566</v>
      </c>
    </row>
    <row r="484" spans="1:11" x14ac:dyDescent="0.3">
      <c r="A484" s="6">
        <v>40787</v>
      </c>
      <c r="B484" s="37">
        <v>27661</v>
      </c>
      <c r="C484" s="7">
        <f t="shared" si="8"/>
        <v>26651</v>
      </c>
      <c r="D484" s="10"/>
      <c r="E484" s="10"/>
      <c r="H484" s="38">
        <v>-26651</v>
      </c>
      <c r="J484" s="34">
        <v>27988</v>
      </c>
      <c r="K484" s="35">
        <v>-27956</v>
      </c>
    </row>
    <row r="485" spans="1:11" x14ac:dyDescent="0.3">
      <c r="A485" s="6">
        <v>40817</v>
      </c>
      <c r="B485" s="37">
        <v>27854</v>
      </c>
      <c r="C485" s="7">
        <f t="shared" si="8"/>
        <v>26844</v>
      </c>
      <c r="D485" s="10"/>
      <c r="E485" s="10"/>
      <c r="H485" s="38">
        <v>-26844</v>
      </c>
      <c r="J485" s="34">
        <v>28343</v>
      </c>
      <c r="K485" s="35">
        <v>-28291</v>
      </c>
    </row>
    <row r="486" spans="1:11" x14ac:dyDescent="0.3">
      <c r="A486" s="6">
        <v>40848</v>
      </c>
      <c r="B486" s="37">
        <v>27771</v>
      </c>
      <c r="C486" s="7">
        <f t="shared" si="8"/>
        <v>27129</v>
      </c>
      <c r="D486" s="10"/>
      <c r="E486" s="10"/>
      <c r="H486" s="38">
        <v>-27129</v>
      </c>
      <c r="J486" s="34">
        <v>26965</v>
      </c>
      <c r="K486" s="35">
        <v>-28858</v>
      </c>
    </row>
    <row r="487" spans="1:11" x14ac:dyDescent="0.3">
      <c r="A487" s="6">
        <v>40878</v>
      </c>
      <c r="B487" s="37">
        <v>27529</v>
      </c>
      <c r="C487" s="7">
        <f t="shared" si="8"/>
        <v>26890</v>
      </c>
      <c r="D487" s="10"/>
      <c r="E487" s="10"/>
      <c r="H487" s="38">
        <v>-26890</v>
      </c>
      <c r="J487" s="34">
        <v>29418</v>
      </c>
      <c r="K487" s="35">
        <v>-27296</v>
      </c>
    </row>
    <row r="488" spans="1:11" x14ac:dyDescent="0.3">
      <c r="A488" s="6">
        <v>40909</v>
      </c>
      <c r="B488" s="37">
        <v>25329</v>
      </c>
      <c r="C488" s="7">
        <f t="shared" si="8"/>
        <v>27747</v>
      </c>
      <c r="D488" s="10"/>
      <c r="E488" s="10"/>
      <c r="H488" s="38">
        <v>-27747</v>
      </c>
      <c r="J488" s="34">
        <v>23533</v>
      </c>
      <c r="K488" s="35">
        <v>-26989</v>
      </c>
    </row>
    <row r="489" spans="1:11" x14ac:dyDescent="0.3">
      <c r="A489" s="6">
        <v>40940</v>
      </c>
      <c r="B489" s="37">
        <v>24830</v>
      </c>
      <c r="C489" s="7">
        <f t="shared" si="8"/>
        <v>26226</v>
      </c>
      <c r="D489" s="10"/>
      <c r="E489" s="10"/>
      <c r="H489" s="38">
        <v>-26226</v>
      </c>
      <c r="J489" s="34">
        <v>24078</v>
      </c>
      <c r="K489" s="35">
        <v>-24217</v>
      </c>
    </row>
    <row r="490" spans="1:11" x14ac:dyDescent="0.3">
      <c r="A490" s="6">
        <v>40969</v>
      </c>
      <c r="B490" s="37">
        <v>25404</v>
      </c>
      <c r="C490" s="7">
        <f t="shared" si="8"/>
        <v>27562</v>
      </c>
      <c r="D490" s="10"/>
      <c r="E490" s="10"/>
      <c r="H490" s="38">
        <v>-27562</v>
      </c>
      <c r="J490" s="34">
        <v>25978</v>
      </c>
      <c r="K490" s="35">
        <v>-26652</v>
      </c>
    </row>
    <row r="491" spans="1:11" x14ac:dyDescent="0.3">
      <c r="A491" s="6">
        <v>41000</v>
      </c>
      <c r="B491" s="37">
        <v>26552</v>
      </c>
      <c r="C491" s="7">
        <f t="shared" si="8"/>
        <v>27614</v>
      </c>
      <c r="D491" s="10"/>
      <c r="E491" s="10"/>
      <c r="H491" s="38">
        <v>-27614</v>
      </c>
      <c r="J491" s="34">
        <v>25846</v>
      </c>
      <c r="K491" s="35">
        <v>-26171</v>
      </c>
    </row>
    <row r="492" spans="1:11" x14ac:dyDescent="0.3">
      <c r="A492" s="6">
        <v>41030</v>
      </c>
      <c r="B492" s="37">
        <v>26808</v>
      </c>
      <c r="C492" s="7">
        <f t="shared" si="8"/>
        <v>27982</v>
      </c>
      <c r="D492" s="10"/>
      <c r="E492" s="10"/>
      <c r="H492" s="38">
        <v>-27982</v>
      </c>
      <c r="J492" s="34">
        <v>27047</v>
      </c>
      <c r="K492" s="35">
        <v>-27948</v>
      </c>
    </row>
    <row r="493" spans="1:11" x14ac:dyDescent="0.3">
      <c r="A493" s="6">
        <v>41061</v>
      </c>
      <c r="B493" s="37">
        <v>26727</v>
      </c>
      <c r="C493" s="7">
        <f t="shared" si="8"/>
        <v>27982</v>
      </c>
      <c r="D493" s="10">
        <f>IF(OR(J493=0,J493=" ")," ",SUM(J482:J493))</f>
        <v>322096</v>
      </c>
      <c r="E493" s="10">
        <f>IF(OR(K493=0,K493=" ")," ",SUM(K482:K493)*-1)</f>
        <v>325825</v>
      </c>
      <c r="F493" s="12" t="s">
        <v>46</v>
      </c>
      <c r="H493" s="38">
        <v>-27982</v>
      </c>
      <c r="J493" s="34">
        <v>26707</v>
      </c>
      <c r="K493" s="35">
        <v>-27517</v>
      </c>
    </row>
    <row r="494" spans="1:11" x14ac:dyDescent="0.3">
      <c r="A494" s="6">
        <v>41091</v>
      </c>
      <c r="B494" s="37">
        <v>25925</v>
      </c>
      <c r="C494" s="7">
        <f t="shared" si="8"/>
        <v>27516</v>
      </c>
      <c r="D494" s="10"/>
      <c r="E494" s="10"/>
      <c r="H494" s="38">
        <v>-27516</v>
      </c>
      <c r="J494" s="34">
        <v>26255</v>
      </c>
      <c r="K494" s="35">
        <v>-28504</v>
      </c>
    </row>
    <row r="495" spans="1:11" x14ac:dyDescent="0.3">
      <c r="A495" s="6">
        <v>41122</v>
      </c>
      <c r="B495" s="37">
        <v>24930</v>
      </c>
      <c r="C495" s="7">
        <f t="shared" si="8"/>
        <v>27365</v>
      </c>
      <c r="D495" s="10"/>
      <c r="E495" s="10"/>
      <c r="H495" s="38">
        <v>-27365</v>
      </c>
      <c r="J495" s="34">
        <v>25457</v>
      </c>
      <c r="K495" s="35">
        <v>-28178</v>
      </c>
    </row>
    <row r="496" spans="1:11" x14ac:dyDescent="0.3">
      <c r="A496" s="6">
        <v>41153</v>
      </c>
      <c r="B496" s="37">
        <v>24599</v>
      </c>
      <c r="C496" s="7">
        <f t="shared" si="8"/>
        <v>26959</v>
      </c>
      <c r="D496" s="10"/>
      <c r="E496" s="10"/>
      <c r="H496" s="38">
        <v>-26959</v>
      </c>
      <c r="J496" s="34">
        <v>24215</v>
      </c>
      <c r="K496" s="35">
        <v>-27176</v>
      </c>
    </row>
    <row r="497" spans="1:11" x14ac:dyDescent="0.3">
      <c r="A497" s="6">
        <v>41183</v>
      </c>
      <c r="B497" s="37">
        <v>25105</v>
      </c>
      <c r="C497" s="7">
        <f t="shared" si="8"/>
        <v>27377</v>
      </c>
      <c r="D497" s="10"/>
      <c r="E497" s="10"/>
      <c r="H497" s="38">
        <v>-27377</v>
      </c>
      <c r="J497" s="34">
        <v>25333</v>
      </c>
      <c r="K497" s="35">
        <v>-29510</v>
      </c>
    </row>
    <row r="498" spans="1:11" x14ac:dyDescent="0.3">
      <c r="A498" s="6">
        <v>41214</v>
      </c>
      <c r="B498" s="37">
        <v>25113</v>
      </c>
      <c r="C498" s="7">
        <f t="shared" si="8"/>
        <v>28219</v>
      </c>
      <c r="D498" s="10"/>
      <c r="E498" s="10"/>
      <c r="H498" s="38">
        <v>-28219</v>
      </c>
      <c r="J498" s="34">
        <v>24760</v>
      </c>
      <c r="K498" s="35">
        <v>-29734</v>
      </c>
    </row>
    <row r="499" spans="1:11" x14ac:dyDescent="0.3">
      <c r="A499" s="6">
        <v>41244</v>
      </c>
      <c r="B499" s="37">
        <v>25182</v>
      </c>
      <c r="C499" s="7">
        <f t="shared" si="8"/>
        <v>26918</v>
      </c>
      <c r="D499" s="10"/>
      <c r="E499" s="10"/>
      <c r="H499" s="38">
        <v>-26918</v>
      </c>
      <c r="J499" s="34">
        <v>27028</v>
      </c>
      <c r="K499" s="35">
        <v>-26592</v>
      </c>
    </row>
    <row r="500" spans="1:11" x14ac:dyDescent="0.3">
      <c r="A500" s="6">
        <v>41275</v>
      </c>
      <c r="B500" s="37">
        <v>24830</v>
      </c>
      <c r="C500" s="7">
        <f t="shared" si="8"/>
        <v>26875</v>
      </c>
      <c r="D500" s="10"/>
      <c r="E500" s="10"/>
      <c r="H500" s="38">
        <v>-26875</v>
      </c>
      <c r="J500" s="34">
        <v>23203</v>
      </c>
      <c r="K500" s="35">
        <v>-26650</v>
      </c>
    </row>
    <row r="501" spans="1:11" x14ac:dyDescent="0.3">
      <c r="A501" s="6">
        <v>41306</v>
      </c>
      <c r="B501" s="37">
        <v>25457</v>
      </c>
      <c r="C501" s="7">
        <f t="shared" si="8"/>
        <v>27237</v>
      </c>
      <c r="D501" s="10"/>
      <c r="E501" s="10"/>
      <c r="H501" s="38">
        <v>-27237</v>
      </c>
      <c r="J501" s="34">
        <v>24262</v>
      </c>
      <c r="K501" s="35">
        <v>-24125</v>
      </c>
    </row>
    <row r="502" spans="1:11" x14ac:dyDescent="0.3">
      <c r="A502" s="6">
        <v>41334</v>
      </c>
      <c r="B502" s="37">
        <v>26127</v>
      </c>
      <c r="C502" s="7">
        <f t="shared" si="8"/>
        <v>26888</v>
      </c>
      <c r="D502" s="10"/>
      <c r="E502" s="10"/>
      <c r="H502" s="38">
        <v>-26888</v>
      </c>
      <c r="J502" s="34">
        <v>26729</v>
      </c>
      <c r="K502" s="35">
        <v>-24981</v>
      </c>
    </row>
    <row r="503" spans="1:11" x14ac:dyDescent="0.3">
      <c r="A503" s="6">
        <v>41365</v>
      </c>
      <c r="B503" s="37">
        <v>26010</v>
      </c>
      <c r="C503" s="7">
        <f t="shared" si="8"/>
        <v>27172</v>
      </c>
      <c r="D503" s="10"/>
      <c r="E503" s="10"/>
      <c r="H503" s="38">
        <v>-27172</v>
      </c>
      <c r="J503" s="34">
        <v>25491</v>
      </c>
      <c r="K503" s="35">
        <v>-26698</v>
      </c>
    </row>
    <row r="504" spans="1:11" x14ac:dyDescent="0.3">
      <c r="A504" s="6">
        <v>41395</v>
      </c>
      <c r="B504" s="37">
        <v>27057</v>
      </c>
      <c r="C504" s="7">
        <f t="shared" si="8"/>
        <v>27779</v>
      </c>
      <c r="D504" s="10"/>
      <c r="E504" s="10"/>
      <c r="H504" s="38">
        <v>-27779</v>
      </c>
      <c r="J504" s="34">
        <v>27150</v>
      </c>
      <c r="K504" s="35">
        <v>-27893</v>
      </c>
    </row>
    <row r="505" spans="1:11" x14ac:dyDescent="0.3">
      <c r="A505" s="6">
        <v>41426</v>
      </c>
      <c r="B505" s="37">
        <v>26826</v>
      </c>
      <c r="C505" s="7">
        <f t="shared" si="8"/>
        <v>27424</v>
      </c>
      <c r="D505" s="10">
        <f>IF(OR(J505=0,J505=" ")," ",SUM(J494:J505))</f>
        <v>306588</v>
      </c>
      <c r="E505" s="10">
        <f>IF(OR(K505=0,K505=" ")," ",SUM(K494:K505)*-1)</f>
        <v>326500</v>
      </c>
      <c r="F505" s="12" t="s">
        <v>47</v>
      </c>
      <c r="H505" s="38">
        <v>-27424</v>
      </c>
      <c r="J505" s="34">
        <v>26705</v>
      </c>
      <c r="K505" s="35">
        <v>-26459</v>
      </c>
    </row>
    <row r="506" spans="1:11" x14ac:dyDescent="0.3">
      <c r="A506" s="6">
        <v>41456</v>
      </c>
      <c r="B506" s="37">
        <v>27048</v>
      </c>
      <c r="C506" s="7">
        <f t="shared" si="8"/>
        <v>28223</v>
      </c>
      <c r="D506" s="10"/>
      <c r="E506" s="10"/>
      <c r="H506" s="38">
        <v>-28223</v>
      </c>
      <c r="J506" s="34">
        <v>27150</v>
      </c>
      <c r="K506" s="35">
        <v>-29924</v>
      </c>
    </row>
    <row r="507" spans="1:11" x14ac:dyDescent="0.3">
      <c r="A507" s="6">
        <v>41487</v>
      </c>
      <c r="B507" s="37">
        <v>28055</v>
      </c>
      <c r="C507" s="7">
        <f t="shared" si="8"/>
        <v>29165</v>
      </c>
      <c r="D507" s="10"/>
      <c r="E507" s="10"/>
      <c r="H507" s="38">
        <v>-29165</v>
      </c>
      <c r="J507" s="34">
        <v>28663</v>
      </c>
      <c r="K507" s="35">
        <v>-29658</v>
      </c>
    </row>
    <row r="508" spans="1:11" x14ac:dyDescent="0.3">
      <c r="A508" s="6">
        <v>41518</v>
      </c>
      <c r="B508" s="37">
        <v>28024</v>
      </c>
      <c r="C508" s="7">
        <f t="shared" si="8"/>
        <v>28345</v>
      </c>
      <c r="D508" s="10"/>
      <c r="E508" s="10"/>
      <c r="H508" s="38">
        <v>-28345</v>
      </c>
      <c r="J508" s="34">
        <v>27539</v>
      </c>
      <c r="K508" s="35">
        <v>-29362</v>
      </c>
    </row>
    <row r="509" spans="1:11" x14ac:dyDescent="0.3">
      <c r="A509" s="6">
        <v>41548</v>
      </c>
      <c r="B509" s="37">
        <v>27795</v>
      </c>
      <c r="C509" s="7">
        <f t="shared" si="8"/>
        <v>28183</v>
      </c>
      <c r="D509" s="10"/>
      <c r="E509" s="10"/>
      <c r="H509" s="38">
        <v>-28183</v>
      </c>
      <c r="J509" s="34">
        <v>28108</v>
      </c>
      <c r="K509" s="35">
        <v>-30420</v>
      </c>
    </row>
    <row r="510" spans="1:11" x14ac:dyDescent="0.3">
      <c r="A510" s="6">
        <v>41579</v>
      </c>
      <c r="B510" s="37">
        <v>27669</v>
      </c>
      <c r="C510" s="7">
        <f t="shared" si="8"/>
        <v>27961</v>
      </c>
      <c r="D510" s="10"/>
      <c r="E510" s="10"/>
      <c r="H510" s="38">
        <v>-27961</v>
      </c>
      <c r="J510" s="34">
        <v>27246</v>
      </c>
      <c r="K510" s="35">
        <v>-29284</v>
      </c>
    </row>
    <row r="511" spans="1:11" x14ac:dyDescent="0.3">
      <c r="A511" s="6">
        <v>41609</v>
      </c>
      <c r="B511" s="37">
        <v>28905</v>
      </c>
      <c r="C511" s="7">
        <f t="shared" si="8"/>
        <v>28594</v>
      </c>
      <c r="D511" s="10"/>
      <c r="E511" s="10"/>
      <c r="H511" s="38">
        <v>-28594</v>
      </c>
      <c r="J511" s="34">
        <v>31196</v>
      </c>
      <c r="K511" s="35">
        <v>-28834</v>
      </c>
    </row>
    <row r="512" spans="1:11" x14ac:dyDescent="0.3">
      <c r="A512" s="6">
        <v>41640</v>
      </c>
      <c r="B512" s="37">
        <v>29458</v>
      </c>
      <c r="C512" s="7">
        <f t="shared" si="8"/>
        <v>28546</v>
      </c>
      <c r="D512" s="10"/>
      <c r="E512" s="10"/>
      <c r="H512" s="38">
        <v>-28546</v>
      </c>
      <c r="J512" s="34">
        <v>27526</v>
      </c>
      <c r="K512" s="35">
        <v>-28945</v>
      </c>
    </row>
    <row r="513" spans="1:11" x14ac:dyDescent="0.3">
      <c r="A513" s="6">
        <v>41671</v>
      </c>
      <c r="B513" s="37">
        <v>29491</v>
      </c>
      <c r="C513" s="7">
        <f t="shared" si="8"/>
        <v>28567</v>
      </c>
      <c r="D513" s="10"/>
      <c r="E513" s="10"/>
      <c r="H513" s="38">
        <v>-28567</v>
      </c>
      <c r="J513" s="34">
        <v>28113</v>
      </c>
      <c r="K513" s="35">
        <v>-25626</v>
      </c>
    </row>
    <row r="514" spans="1:11" x14ac:dyDescent="0.3">
      <c r="A514" s="6">
        <v>41699</v>
      </c>
      <c r="B514" s="37">
        <v>28941</v>
      </c>
      <c r="C514" s="7">
        <f t="shared" si="8"/>
        <v>28635</v>
      </c>
      <c r="D514" s="10"/>
      <c r="E514" s="10"/>
      <c r="H514" s="38">
        <v>-28635</v>
      </c>
      <c r="J514" s="34">
        <v>29678</v>
      </c>
      <c r="K514" s="35">
        <v>-27012</v>
      </c>
    </row>
    <row r="515" spans="1:11" x14ac:dyDescent="0.3">
      <c r="A515" s="6">
        <v>41730</v>
      </c>
      <c r="B515" s="37">
        <v>28206</v>
      </c>
      <c r="C515" s="7">
        <f t="shared" si="8"/>
        <v>28563</v>
      </c>
      <c r="D515" s="10"/>
      <c r="E515" s="10"/>
      <c r="H515" s="38">
        <v>-28563</v>
      </c>
      <c r="J515" s="34">
        <v>27398</v>
      </c>
      <c r="K515" s="35">
        <v>-27956</v>
      </c>
    </row>
    <row r="516" spans="1:11" x14ac:dyDescent="0.3">
      <c r="A516" s="6">
        <v>41760</v>
      </c>
      <c r="B516" s="37">
        <v>27014</v>
      </c>
      <c r="C516" s="7">
        <f t="shared" si="8"/>
        <v>28446</v>
      </c>
      <c r="D516" s="10"/>
      <c r="E516" s="10"/>
      <c r="H516" s="38">
        <v>-28446</v>
      </c>
      <c r="J516" s="34">
        <v>27001</v>
      </c>
      <c r="K516" s="35">
        <v>-28239</v>
      </c>
    </row>
    <row r="517" spans="1:11" x14ac:dyDescent="0.3">
      <c r="A517" s="6">
        <v>41791</v>
      </c>
      <c r="B517" s="37">
        <v>27076</v>
      </c>
      <c r="C517" s="7">
        <f t="shared" si="8"/>
        <v>28290</v>
      </c>
      <c r="D517" s="10">
        <f>IF(OR(J517=0,J517=" ")," ",SUM(J506:J517))</f>
        <v>336322</v>
      </c>
      <c r="E517" s="10">
        <f>IF(OR(K517=0,K517=" ")," ",SUM(K506:K517))</f>
        <v>-343157</v>
      </c>
      <c r="F517" s="12" t="s">
        <v>48</v>
      </c>
      <c r="H517" s="38">
        <v>-28290</v>
      </c>
      <c r="J517" s="34">
        <v>26704</v>
      </c>
      <c r="K517" s="35">
        <v>-27897</v>
      </c>
    </row>
    <row r="518" spans="1:11" x14ac:dyDescent="0.3">
      <c r="A518" s="6">
        <v>41821</v>
      </c>
      <c r="B518" s="37">
        <v>27469</v>
      </c>
      <c r="C518" s="7">
        <f t="shared" si="8"/>
        <v>28224</v>
      </c>
      <c r="D518" s="10"/>
      <c r="E518" s="10"/>
      <c r="H518" s="38">
        <v>-28224</v>
      </c>
      <c r="J518" s="34">
        <v>27574</v>
      </c>
      <c r="K518" s="35">
        <v>-29820</v>
      </c>
    </row>
    <row r="519" spans="1:11" x14ac:dyDescent="0.3">
      <c r="A519" s="6">
        <v>41852</v>
      </c>
      <c r="B519" s="37">
        <v>27056</v>
      </c>
      <c r="C519" s="7">
        <f t="shared" si="8"/>
        <v>28104</v>
      </c>
      <c r="D519" s="10"/>
      <c r="H519" s="38">
        <v>-28104</v>
      </c>
      <c r="J519" s="34">
        <v>27373</v>
      </c>
      <c r="K519" s="35">
        <v>-27970</v>
      </c>
    </row>
    <row r="520" spans="1:11" x14ac:dyDescent="0.3">
      <c r="A520" s="6">
        <v>41883</v>
      </c>
      <c r="B520" s="37">
        <v>26785</v>
      </c>
      <c r="C520" s="7">
        <f t="shared" si="8"/>
        <v>29074</v>
      </c>
      <c r="D520" s="10"/>
      <c r="H520" s="38">
        <v>-29074</v>
      </c>
      <c r="J520" s="34">
        <v>26428</v>
      </c>
      <c r="K520" s="35">
        <v>-30502</v>
      </c>
    </row>
    <row r="521" spans="1:11" x14ac:dyDescent="0.3">
      <c r="A521" s="6">
        <v>41913</v>
      </c>
      <c r="B521" s="37">
        <v>27617</v>
      </c>
      <c r="C521" s="7">
        <f t="shared" si="8"/>
        <v>28548</v>
      </c>
      <c r="D521" s="10"/>
      <c r="H521" s="38">
        <v>-28548</v>
      </c>
      <c r="J521" s="34">
        <v>27871</v>
      </c>
      <c r="K521" s="35">
        <v>-30704</v>
      </c>
    </row>
    <row r="522" spans="1:11" x14ac:dyDescent="0.3">
      <c r="A522" s="6">
        <v>41944</v>
      </c>
      <c r="B522" s="37">
        <v>27326</v>
      </c>
      <c r="C522" s="7">
        <f t="shared" si="8"/>
        <v>29116</v>
      </c>
      <c r="D522" s="10"/>
      <c r="H522" s="38">
        <v>-29116</v>
      </c>
      <c r="J522" s="34">
        <v>26937</v>
      </c>
      <c r="K522" s="35">
        <v>-29249</v>
      </c>
    </row>
    <row r="523" spans="1:11" x14ac:dyDescent="0.3">
      <c r="A523" s="6">
        <v>41974</v>
      </c>
      <c r="B523" s="37">
        <v>27578</v>
      </c>
      <c r="C523" s="7">
        <f t="shared" si="8"/>
        <v>28569</v>
      </c>
      <c r="D523" s="10"/>
      <c r="H523" s="38">
        <v>-28569</v>
      </c>
      <c r="J523" s="34">
        <v>29655</v>
      </c>
      <c r="K523" s="35">
        <v>-29260</v>
      </c>
    </row>
    <row r="524" spans="1:11" x14ac:dyDescent="0.3">
      <c r="A524" s="6">
        <v>42005</v>
      </c>
      <c r="B524" s="37">
        <v>27652</v>
      </c>
      <c r="C524" s="7">
        <f t="shared" si="8"/>
        <v>29095</v>
      </c>
      <c r="D524" s="10"/>
      <c r="H524" s="38">
        <v>-29095</v>
      </c>
      <c r="J524" s="34">
        <v>26044</v>
      </c>
      <c r="K524" s="35">
        <v>-29036</v>
      </c>
    </row>
    <row r="525" spans="1:11" x14ac:dyDescent="0.3">
      <c r="A525" s="6">
        <v>42036</v>
      </c>
      <c r="B525" s="37">
        <v>28138</v>
      </c>
      <c r="C525" s="7">
        <f t="shared" ref="C525:C570" si="9">IF(OR(H525=0,H525=" "),NA(),H525*(-1))</f>
        <v>30156</v>
      </c>
      <c r="D525" s="10"/>
      <c r="H525" s="38">
        <v>-30156</v>
      </c>
      <c r="J525" s="34">
        <v>27119</v>
      </c>
      <c r="K525" s="35">
        <v>-26920</v>
      </c>
    </row>
    <row r="526" spans="1:11" x14ac:dyDescent="0.3">
      <c r="A526" s="6">
        <v>42064</v>
      </c>
      <c r="B526" s="37">
        <v>27604</v>
      </c>
      <c r="C526" s="7">
        <f t="shared" si="9"/>
        <v>29794</v>
      </c>
      <c r="D526" s="10"/>
      <c r="H526" s="38">
        <v>-29794</v>
      </c>
      <c r="J526" s="34">
        <v>28542</v>
      </c>
      <c r="K526" s="35">
        <v>-28382</v>
      </c>
    </row>
    <row r="527" spans="1:11" x14ac:dyDescent="0.3">
      <c r="A527" s="6">
        <v>42095</v>
      </c>
      <c r="B527" s="37">
        <v>25625</v>
      </c>
      <c r="C527" s="7">
        <f t="shared" si="9"/>
        <v>29579</v>
      </c>
      <c r="D527" s="10"/>
      <c r="H527" s="38">
        <v>-29579</v>
      </c>
      <c r="J527" s="34">
        <v>24676</v>
      </c>
      <c r="K527" s="35">
        <v>-28791</v>
      </c>
    </row>
    <row r="528" spans="1:11" x14ac:dyDescent="0.3">
      <c r="A528" s="6">
        <v>42125</v>
      </c>
      <c r="B528" s="37">
        <v>26062</v>
      </c>
      <c r="C528" s="7">
        <f t="shared" si="9"/>
        <v>29318</v>
      </c>
      <c r="D528" s="10"/>
      <c r="H528" s="38">
        <v>-29318</v>
      </c>
      <c r="J528" s="34">
        <v>25954</v>
      </c>
      <c r="K528" s="35">
        <v>-28251</v>
      </c>
    </row>
    <row r="529" spans="1:11" x14ac:dyDescent="0.3">
      <c r="A529" s="6">
        <v>42156</v>
      </c>
      <c r="B529" s="37">
        <v>26757</v>
      </c>
      <c r="C529" s="7">
        <f t="shared" si="9"/>
        <v>30560</v>
      </c>
      <c r="D529" s="10">
        <f>IF(OR(J529=0,J529=" ")," ",SUM(J518:J529))</f>
        <v>324674</v>
      </c>
      <c r="E529" s="10">
        <f>IF(OR(K529=0,K529=" ")," ",SUM(K518:K529))</f>
        <v>-349444</v>
      </c>
      <c r="F529" s="12" t="s">
        <v>49</v>
      </c>
      <c r="H529" s="38">
        <v>-30560</v>
      </c>
      <c r="J529" s="34">
        <v>26501</v>
      </c>
      <c r="K529" s="35">
        <v>-30559</v>
      </c>
    </row>
    <row r="530" spans="1:11" x14ac:dyDescent="0.3">
      <c r="A530" s="6">
        <v>42186</v>
      </c>
      <c r="B530" s="37">
        <v>27378</v>
      </c>
      <c r="C530" s="7">
        <f t="shared" si="9"/>
        <v>29896</v>
      </c>
      <c r="D530" s="10"/>
      <c r="E530" s="10"/>
      <c r="H530" s="38">
        <v>-29896</v>
      </c>
      <c r="J530" s="34">
        <v>27374</v>
      </c>
      <c r="K530" s="35">
        <v>-31514</v>
      </c>
    </row>
    <row r="531" spans="1:11" x14ac:dyDescent="0.3">
      <c r="A531" s="6">
        <v>42217</v>
      </c>
      <c r="B531" s="37">
        <v>27424</v>
      </c>
      <c r="C531" s="7">
        <f t="shared" si="9"/>
        <v>30407</v>
      </c>
      <c r="D531" s="10"/>
      <c r="H531" s="38">
        <v>-30407</v>
      </c>
      <c r="J531" s="34">
        <v>27622</v>
      </c>
      <c r="K531" s="35">
        <v>-30056</v>
      </c>
    </row>
    <row r="532" spans="1:11" x14ac:dyDescent="0.3">
      <c r="A532" s="6">
        <v>42248</v>
      </c>
      <c r="B532" s="37">
        <v>28107</v>
      </c>
      <c r="C532" s="7">
        <f t="shared" si="9"/>
        <v>31116</v>
      </c>
      <c r="D532" s="10"/>
      <c r="H532" s="38">
        <v>-31116</v>
      </c>
      <c r="J532" s="34">
        <v>27757</v>
      </c>
      <c r="K532" s="35">
        <v>-32551</v>
      </c>
    </row>
    <row r="533" spans="1:11" x14ac:dyDescent="0.3">
      <c r="A533" s="6">
        <v>42278</v>
      </c>
      <c r="B533" s="37">
        <v>27455</v>
      </c>
      <c r="C533" s="7">
        <f t="shared" si="9"/>
        <v>30965</v>
      </c>
      <c r="D533" s="10"/>
      <c r="H533" s="38">
        <v>-30965</v>
      </c>
      <c r="J533" s="34">
        <v>27748</v>
      </c>
      <c r="K533" s="35">
        <v>-32780</v>
      </c>
    </row>
    <row r="534" spans="1:11" x14ac:dyDescent="0.3">
      <c r="A534" s="6">
        <v>42309</v>
      </c>
      <c r="B534" s="37">
        <v>26777</v>
      </c>
      <c r="C534" s="7">
        <f t="shared" si="9"/>
        <v>30348</v>
      </c>
      <c r="D534" s="10"/>
      <c r="H534" s="38">
        <v>-30348</v>
      </c>
      <c r="J534" s="34">
        <v>26581</v>
      </c>
      <c r="K534" s="35">
        <v>-31308</v>
      </c>
    </row>
    <row r="535" spans="1:11" x14ac:dyDescent="0.3">
      <c r="A535" s="6">
        <v>42339</v>
      </c>
      <c r="B535" s="37">
        <v>25476</v>
      </c>
      <c r="C535" s="7">
        <f t="shared" si="9"/>
        <v>29728</v>
      </c>
      <c r="D535" s="10"/>
      <c r="H535" s="38">
        <v>-29728</v>
      </c>
      <c r="J535" s="34">
        <v>27366</v>
      </c>
      <c r="K535" s="35">
        <v>-30534</v>
      </c>
    </row>
    <row r="536" spans="1:11" x14ac:dyDescent="0.3">
      <c r="A536" s="6">
        <v>42370</v>
      </c>
      <c r="B536" s="37">
        <v>25166</v>
      </c>
      <c r="C536" s="7">
        <f t="shared" si="9"/>
        <v>28811</v>
      </c>
      <c r="D536" s="10"/>
      <c r="H536" s="38">
        <v>-28811</v>
      </c>
      <c r="J536" s="34">
        <v>23874</v>
      </c>
      <c r="K536" s="35">
        <v>-28241</v>
      </c>
    </row>
    <row r="537" spans="1:11" x14ac:dyDescent="0.3">
      <c r="A537" s="6">
        <v>42401</v>
      </c>
      <c r="B537" s="37">
        <v>25560</v>
      </c>
      <c r="C537" s="7">
        <f t="shared" si="9"/>
        <v>29016</v>
      </c>
      <c r="D537" s="10"/>
      <c r="H537" s="38">
        <v>-29016</v>
      </c>
      <c r="J537" s="34">
        <v>25670</v>
      </c>
      <c r="K537" s="35">
        <v>-26985</v>
      </c>
    </row>
    <row r="538" spans="1:11" x14ac:dyDescent="0.3">
      <c r="A538" s="6">
        <v>42430</v>
      </c>
      <c r="B538" s="37">
        <v>26240</v>
      </c>
      <c r="C538" s="7">
        <f t="shared" si="9"/>
        <v>29074</v>
      </c>
      <c r="D538" s="10"/>
      <c r="H538" s="38">
        <v>-29074</v>
      </c>
      <c r="J538" s="34">
        <v>27480</v>
      </c>
      <c r="K538" s="35">
        <v>-27902</v>
      </c>
    </row>
    <row r="539" spans="1:11" x14ac:dyDescent="0.3">
      <c r="A539" s="6">
        <v>42461</v>
      </c>
      <c r="B539" s="37">
        <v>26410</v>
      </c>
      <c r="C539" s="7">
        <f t="shared" si="9"/>
        <v>28216</v>
      </c>
      <c r="D539" s="10"/>
      <c r="H539" s="38">
        <v>-28216</v>
      </c>
      <c r="J539" s="34">
        <v>25731</v>
      </c>
      <c r="K539" s="35">
        <v>-27619</v>
      </c>
    </row>
    <row r="540" spans="1:11" x14ac:dyDescent="0.3">
      <c r="A540" s="6">
        <v>42491</v>
      </c>
      <c r="B540" s="37">
        <v>26721</v>
      </c>
      <c r="C540" s="7">
        <f t="shared" si="9"/>
        <v>28650</v>
      </c>
      <c r="D540" s="10"/>
      <c r="H540" s="38">
        <v>-28650</v>
      </c>
      <c r="J540" s="34">
        <v>26551</v>
      </c>
      <c r="K540" s="35">
        <v>-28149</v>
      </c>
    </row>
    <row r="541" spans="1:11" x14ac:dyDescent="0.3">
      <c r="A541" s="6">
        <v>42522</v>
      </c>
      <c r="B541" s="37">
        <v>26308</v>
      </c>
      <c r="C541" s="7">
        <f t="shared" si="9"/>
        <v>29482</v>
      </c>
      <c r="D541" s="10">
        <f>IF(OR(J541=0,J541=" ")," ",SUM(J530:J541))</f>
        <v>319705</v>
      </c>
      <c r="E541" s="10">
        <f>IF(OR(K541=0,K541=" ")," ",SUM(K530:K541))</f>
        <v>-357495</v>
      </c>
      <c r="F541" s="12" t="s">
        <v>73</v>
      </c>
      <c r="H541" s="38">
        <v>-29482</v>
      </c>
      <c r="J541" s="34">
        <v>25951</v>
      </c>
      <c r="K541" s="35">
        <v>-29856</v>
      </c>
    </row>
    <row r="542" spans="1:11" x14ac:dyDescent="0.3">
      <c r="A542" s="6">
        <v>42552</v>
      </c>
      <c r="B542" s="37">
        <v>27662</v>
      </c>
      <c r="C542" s="7">
        <f t="shared" si="9"/>
        <v>29174</v>
      </c>
      <c r="D542" s="10"/>
      <c r="E542" s="10"/>
      <c r="H542" s="38">
        <v>-29174</v>
      </c>
      <c r="J542" s="34">
        <v>27564</v>
      </c>
      <c r="K542" s="35">
        <v>-29410</v>
      </c>
    </row>
    <row r="543" spans="1:11" x14ac:dyDescent="0.3">
      <c r="A543" s="6">
        <v>42583</v>
      </c>
      <c r="B543" s="37">
        <v>27707</v>
      </c>
      <c r="C543" s="7">
        <f t="shared" si="9"/>
        <v>29622</v>
      </c>
      <c r="D543" s="10"/>
      <c r="H543" s="38">
        <v>-29622</v>
      </c>
      <c r="J543" s="34">
        <v>28062</v>
      </c>
      <c r="K543" s="35">
        <v>-30153</v>
      </c>
    </row>
    <row r="544" spans="1:11" x14ac:dyDescent="0.3">
      <c r="A544" s="6">
        <v>42614</v>
      </c>
      <c r="B544" s="37">
        <v>28369</v>
      </c>
      <c r="C544" s="7">
        <f t="shared" si="9"/>
        <v>29096</v>
      </c>
      <c r="D544" s="10"/>
      <c r="H544" s="38">
        <v>-29096</v>
      </c>
      <c r="J544" s="34">
        <v>28011</v>
      </c>
      <c r="K544" s="35">
        <v>-30477</v>
      </c>
    </row>
    <row r="545" spans="1:11" x14ac:dyDescent="0.3">
      <c r="A545" s="6">
        <v>42644</v>
      </c>
      <c r="B545" s="37">
        <v>29168</v>
      </c>
      <c r="C545" s="7">
        <f t="shared" si="9"/>
        <v>30189</v>
      </c>
      <c r="D545" s="10"/>
      <c r="H545" s="38">
        <v>-30189</v>
      </c>
      <c r="J545" s="34">
        <v>29204</v>
      </c>
      <c r="K545" s="35">
        <v>-31053</v>
      </c>
    </row>
    <row r="546" spans="1:11" x14ac:dyDescent="0.3">
      <c r="A546" s="6">
        <v>42675</v>
      </c>
      <c r="B546" s="37">
        <v>32006</v>
      </c>
      <c r="C546" s="7">
        <f t="shared" si="9"/>
        <v>29814</v>
      </c>
      <c r="D546" s="10"/>
      <c r="H546" s="38">
        <v>-29814</v>
      </c>
      <c r="J546" s="34">
        <v>32084</v>
      </c>
      <c r="K546" s="35">
        <v>-30874</v>
      </c>
    </row>
    <row r="547" spans="1:11" x14ac:dyDescent="0.3">
      <c r="A547" s="6">
        <v>42705</v>
      </c>
      <c r="B547" s="37">
        <v>34363</v>
      </c>
      <c r="C547" s="7">
        <f t="shared" si="9"/>
        <v>30248</v>
      </c>
      <c r="D547" s="10"/>
      <c r="H547" s="38">
        <v>-30248</v>
      </c>
      <c r="J547" s="34">
        <v>36904</v>
      </c>
      <c r="K547" s="35">
        <v>-30426</v>
      </c>
    </row>
    <row r="548" spans="1:11" x14ac:dyDescent="0.3">
      <c r="A548" s="6">
        <v>42736</v>
      </c>
      <c r="B548" s="37">
        <v>32427</v>
      </c>
      <c r="C548" s="7">
        <f t="shared" si="9"/>
        <v>31551</v>
      </c>
      <c r="D548" s="10"/>
      <c r="H548" s="38">
        <v>-31551</v>
      </c>
      <c r="J548" s="34">
        <v>31057</v>
      </c>
      <c r="K548" s="35">
        <v>-31234</v>
      </c>
    </row>
    <row r="549" spans="1:11" x14ac:dyDescent="0.3">
      <c r="A549" s="6">
        <v>42767</v>
      </c>
      <c r="B549" s="37">
        <v>32539</v>
      </c>
      <c r="C549" s="7">
        <f t="shared" si="9"/>
        <v>30070</v>
      </c>
      <c r="D549" s="10"/>
      <c r="H549" s="38">
        <v>-30070</v>
      </c>
      <c r="J549" s="34">
        <v>31472</v>
      </c>
      <c r="K549" s="35">
        <v>-27044</v>
      </c>
    </row>
    <row r="550" spans="1:11" x14ac:dyDescent="0.3">
      <c r="A550" s="6">
        <v>42795</v>
      </c>
      <c r="B550" s="37">
        <v>33033</v>
      </c>
      <c r="C550" s="7">
        <f t="shared" si="9"/>
        <v>31408</v>
      </c>
      <c r="D550" s="10"/>
      <c r="H550" s="38">
        <v>-31408</v>
      </c>
      <c r="J550" s="34">
        <v>34497</v>
      </c>
      <c r="K550" s="35">
        <v>-30515</v>
      </c>
    </row>
    <row r="551" spans="1:11" x14ac:dyDescent="0.3">
      <c r="A551" s="6">
        <v>42826</v>
      </c>
      <c r="B551" s="37">
        <v>30927</v>
      </c>
      <c r="C551" s="7">
        <f t="shared" si="9"/>
        <v>31007</v>
      </c>
      <c r="D551" s="10"/>
      <c r="H551" s="38">
        <v>-31007</v>
      </c>
      <c r="J551" s="34">
        <v>29982</v>
      </c>
      <c r="K551" s="35">
        <v>-29116</v>
      </c>
    </row>
    <row r="552" spans="1:11" x14ac:dyDescent="0.3">
      <c r="A552" s="6">
        <v>42856</v>
      </c>
      <c r="B552" s="37">
        <v>32949</v>
      </c>
      <c r="C552" s="7">
        <f t="shared" si="9"/>
        <v>30827</v>
      </c>
      <c r="D552" s="10"/>
      <c r="H552" s="38">
        <v>-30827</v>
      </c>
      <c r="J552" s="34">
        <v>32852</v>
      </c>
      <c r="K552" s="35">
        <v>-31175</v>
      </c>
    </row>
    <row r="553" spans="1:11" x14ac:dyDescent="0.3">
      <c r="A553" s="6">
        <v>42887</v>
      </c>
      <c r="B553" s="37">
        <v>32258</v>
      </c>
      <c r="C553" s="7">
        <f t="shared" si="9"/>
        <v>31488</v>
      </c>
      <c r="D553" s="10">
        <f>IF(OR(J553=0,J553=" ")," ",SUM(J542:J553))</f>
        <v>373724</v>
      </c>
      <c r="E553" s="10">
        <f>IF(OR(K553=0,K553=" ")," ",SUM(K542:K553))</f>
        <v>-363277</v>
      </c>
      <c r="F553" s="12" t="s">
        <v>74</v>
      </c>
      <c r="G553" s="13"/>
      <c r="H553" s="38">
        <v>-31488</v>
      </c>
      <c r="J553" s="34">
        <v>32035</v>
      </c>
      <c r="K553" s="35">
        <v>-31800</v>
      </c>
    </row>
    <row r="554" spans="1:11" x14ac:dyDescent="0.3">
      <c r="A554" s="6">
        <v>42917</v>
      </c>
      <c r="B554" s="37">
        <v>32261</v>
      </c>
      <c r="C554" s="7">
        <f t="shared" si="9"/>
        <v>31556</v>
      </c>
      <c r="H554" s="38">
        <v>-31556</v>
      </c>
      <c r="J554" s="34">
        <v>32079</v>
      </c>
      <c r="K554" s="35">
        <v>-31715</v>
      </c>
    </row>
    <row r="555" spans="1:11" x14ac:dyDescent="0.3">
      <c r="A555" s="6">
        <v>42948</v>
      </c>
      <c r="B555" s="37">
        <v>31935</v>
      </c>
      <c r="C555" s="7">
        <f t="shared" si="9"/>
        <v>31439</v>
      </c>
      <c r="H555" s="38">
        <v>-31439</v>
      </c>
      <c r="J555" s="34">
        <v>32299</v>
      </c>
      <c r="K555" s="35">
        <v>-32192</v>
      </c>
    </row>
    <row r="556" spans="1:11" x14ac:dyDescent="0.3">
      <c r="A556" s="6">
        <v>42979</v>
      </c>
      <c r="B556" s="37">
        <v>32452</v>
      </c>
      <c r="C556" s="7">
        <f t="shared" si="9"/>
        <v>31531</v>
      </c>
      <c r="H556" s="38">
        <v>-31531</v>
      </c>
      <c r="J556" s="34">
        <v>32105</v>
      </c>
      <c r="K556" s="35">
        <v>-32518</v>
      </c>
    </row>
    <row r="557" spans="1:11" x14ac:dyDescent="0.3">
      <c r="A557" s="6">
        <v>43009</v>
      </c>
      <c r="B557" s="37">
        <v>31925</v>
      </c>
      <c r="C557" s="7">
        <f t="shared" si="9"/>
        <v>31494</v>
      </c>
      <c r="H557" s="38">
        <v>-31494</v>
      </c>
      <c r="J557" s="34">
        <v>31984</v>
      </c>
      <c r="K557" s="35">
        <v>-33142</v>
      </c>
    </row>
    <row r="558" spans="1:11" x14ac:dyDescent="0.3">
      <c r="A558" s="6">
        <v>43040</v>
      </c>
      <c r="B558" s="37">
        <v>32014</v>
      </c>
      <c r="C558" s="7">
        <f t="shared" si="9"/>
        <v>31634</v>
      </c>
      <c r="H558" s="38">
        <v>-31634</v>
      </c>
      <c r="J558" s="34">
        <v>31978</v>
      </c>
      <c r="K558" s="35">
        <v>-33321</v>
      </c>
    </row>
    <row r="559" spans="1:11" x14ac:dyDescent="0.3">
      <c r="A559" s="6">
        <v>43070</v>
      </c>
      <c r="B559" s="37">
        <v>32633</v>
      </c>
      <c r="C559" s="7">
        <f t="shared" si="9"/>
        <v>34175</v>
      </c>
      <c r="H559" s="38">
        <v>-34175</v>
      </c>
      <c r="J559" s="34">
        <v>34630</v>
      </c>
      <c r="K559" s="35">
        <v>-34102</v>
      </c>
    </row>
    <row r="560" spans="1:11" x14ac:dyDescent="0.3">
      <c r="A560" s="6">
        <v>43101</v>
      </c>
      <c r="B560" s="37">
        <v>34112</v>
      </c>
      <c r="C560" s="7">
        <f t="shared" si="9"/>
        <v>33495</v>
      </c>
      <c r="H560" s="38">
        <v>-33495</v>
      </c>
      <c r="J560" s="34">
        <v>32983</v>
      </c>
      <c r="K560" s="35">
        <v>-33805</v>
      </c>
    </row>
    <row r="561" spans="1:11" x14ac:dyDescent="0.3">
      <c r="A561" s="6">
        <v>43132</v>
      </c>
      <c r="B561" s="37">
        <v>34644</v>
      </c>
      <c r="C561" s="7">
        <f t="shared" si="9"/>
        <v>34010</v>
      </c>
      <c r="H561" s="38">
        <v>-34010</v>
      </c>
      <c r="J561" s="34">
        <v>33482</v>
      </c>
      <c r="K561" s="35">
        <v>-30671</v>
      </c>
    </row>
    <row r="562" spans="1:11" x14ac:dyDescent="0.3">
      <c r="A562" s="6">
        <v>43160</v>
      </c>
      <c r="B562" s="37">
        <v>34328</v>
      </c>
      <c r="C562" s="7">
        <f t="shared" si="9"/>
        <v>34146</v>
      </c>
      <c r="H562" s="38">
        <v>-34146</v>
      </c>
      <c r="J562" s="34">
        <v>36210</v>
      </c>
      <c r="K562" s="35">
        <v>-32672</v>
      </c>
    </row>
    <row r="563" spans="1:11" x14ac:dyDescent="0.3">
      <c r="A563" s="6">
        <v>43191</v>
      </c>
      <c r="B563" s="37">
        <v>34691</v>
      </c>
      <c r="C563" s="7">
        <f t="shared" si="9"/>
        <v>33434</v>
      </c>
      <c r="H563" s="38">
        <v>-33434</v>
      </c>
      <c r="J563" s="34">
        <v>33407</v>
      </c>
      <c r="K563" s="35">
        <v>-32266</v>
      </c>
    </row>
    <row r="564" spans="1:11" x14ac:dyDescent="0.3">
      <c r="A564" s="6">
        <v>43221</v>
      </c>
      <c r="B564" s="37">
        <v>35740</v>
      </c>
      <c r="C564" s="7">
        <f t="shared" si="9"/>
        <v>34917</v>
      </c>
      <c r="H564" s="38">
        <v>-34917</v>
      </c>
      <c r="J564" s="34">
        <v>35557</v>
      </c>
      <c r="K564" s="35">
        <v>-34991</v>
      </c>
    </row>
    <row r="565" spans="1:11" x14ac:dyDescent="0.3">
      <c r="A565" s="6">
        <v>43252</v>
      </c>
      <c r="B565" s="37">
        <v>36712</v>
      </c>
      <c r="C565" s="7">
        <f t="shared" si="9"/>
        <v>35460</v>
      </c>
      <c r="D565" s="10">
        <f>IF(OR(J565=0,J565=" ")," ",SUM(J554:J565))</f>
        <v>403391</v>
      </c>
      <c r="E565" s="10">
        <f>IF(OR(K565=0,K565=" ")," ",SUM(K554:K565))</f>
        <v>-396345</v>
      </c>
      <c r="F565" s="12" t="s">
        <v>75</v>
      </c>
      <c r="H565" s="38">
        <v>-35460</v>
      </c>
      <c r="J565" s="34">
        <v>36677</v>
      </c>
      <c r="K565" s="35">
        <v>-34950</v>
      </c>
    </row>
    <row r="566" spans="1:11" x14ac:dyDescent="0.3">
      <c r="A566" s="6">
        <v>43282</v>
      </c>
      <c r="B566" s="37">
        <v>37104</v>
      </c>
      <c r="C566" s="7">
        <f t="shared" si="9"/>
        <v>35039</v>
      </c>
      <c r="H566" s="38">
        <v>-35039</v>
      </c>
      <c r="J566" s="34">
        <v>36991</v>
      </c>
      <c r="K566" s="35">
        <v>-35441</v>
      </c>
    </row>
    <row r="567" spans="1:11" x14ac:dyDescent="0.3">
      <c r="A567" s="6">
        <v>43313</v>
      </c>
      <c r="B567" s="37">
        <v>37694</v>
      </c>
      <c r="C567" s="7">
        <f t="shared" si="9"/>
        <v>35618</v>
      </c>
      <c r="H567" s="38">
        <v>-35618</v>
      </c>
      <c r="J567" s="34">
        <v>37953</v>
      </c>
      <c r="K567" s="35">
        <v>-36130</v>
      </c>
    </row>
    <row r="568" spans="1:11" x14ac:dyDescent="0.3">
      <c r="A568" s="6">
        <v>43344</v>
      </c>
      <c r="B568" s="37">
        <v>37915</v>
      </c>
      <c r="C568" s="7">
        <f t="shared" si="9"/>
        <v>35277</v>
      </c>
      <c r="H568" s="38">
        <v>-35277</v>
      </c>
      <c r="J568" s="34">
        <v>37022</v>
      </c>
      <c r="K568" s="35">
        <v>-35154</v>
      </c>
    </row>
    <row r="569" spans="1:11" x14ac:dyDescent="0.3">
      <c r="A569" s="6">
        <v>43374</v>
      </c>
      <c r="B569" s="37">
        <v>38587</v>
      </c>
      <c r="C569" s="7">
        <f t="shared" si="9"/>
        <v>35862</v>
      </c>
      <c r="H569" s="38">
        <v>-35862</v>
      </c>
      <c r="J569" s="34">
        <v>38942</v>
      </c>
      <c r="K569" s="35">
        <v>-38397</v>
      </c>
    </row>
    <row r="570" spans="1:11" x14ac:dyDescent="0.3">
      <c r="A570" s="6">
        <v>43405</v>
      </c>
      <c r="B570" s="37">
        <v>38603</v>
      </c>
      <c r="C570" s="7">
        <f t="shared" si="9"/>
        <v>35926</v>
      </c>
      <c r="H570" s="38">
        <v>-35926</v>
      </c>
      <c r="J570" s="34">
        <v>38712</v>
      </c>
      <c r="K570" s="35">
        <v>-37645</v>
      </c>
    </row>
    <row r="571" spans="1:11" x14ac:dyDescent="0.3">
      <c r="A571" s="6">
        <v>43435</v>
      </c>
      <c r="B571" s="37">
        <v>38166</v>
      </c>
      <c r="C571" s="7">
        <f t="shared" ref="C571:C610" si="10">IF(OR(H571=0,H571=" "),NA(),H571*(-1))</f>
        <v>33361</v>
      </c>
      <c r="H571" s="38">
        <v>-33361</v>
      </c>
      <c r="J571" s="34">
        <v>40509</v>
      </c>
      <c r="K571" s="35">
        <v>-33841</v>
      </c>
    </row>
    <row r="572" spans="1:11" x14ac:dyDescent="0.3">
      <c r="A572" s="6">
        <v>43466</v>
      </c>
      <c r="B572" s="37">
        <v>39482</v>
      </c>
      <c r="C572" s="7">
        <f t="shared" si="10"/>
        <v>35496</v>
      </c>
      <c r="H572" s="38">
        <v>-35496</v>
      </c>
      <c r="J572" s="34">
        <v>38316</v>
      </c>
      <c r="K572" s="35">
        <v>-35949</v>
      </c>
    </row>
    <row r="573" spans="1:11" x14ac:dyDescent="0.3">
      <c r="A573" s="6">
        <v>43497</v>
      </c>
      <c r="B573" s="37">
        <v>39806</v>
      </c>
      <c r="C573" s="7">
        <f t="shared" si="10"/>
        <v>35172</v>
      </c>
      <c r="H573" s="38">
        <v>-35172</v>
      </c>
      <c r="J573" s="34">
        <v>38352</v>
      </c>
      <c r="K573" s="35">
        <v>-31993</v>
      </c>
    </row>
    <row r="574" spans="1:11" x14ac:dyDescent="0.3">
      <c r="A574" s="6">
        <v>43525</v>
      </c>
      <c r="B574" s="37">
        <v>38735</v>
      </c>
      <c r="C574" s="7">
        <f t="shared" si="10"/>
        <v>34751</v>
      </c>
      <c r="H574" s="38">
        <v>-34751</v>
      </c>
      <c r="J574" s="34">
        <v>40400</v>
      </c>
      <c r="K574" s="35">
        <v>-32814</v>
      </c>
    </row>
    <row r="575" spans="1:11" x14ac:dyDescent="0.3">
      <c r="A575" s="6">
        <v>43556</v>
      </c>
      <c r="B575" s="37">
        <v>39816</v>
      </c>
      <c r="C575" s="7">
        <f t="shared" si="10"/>
        <v>35248</v>
      </c>
      <c r="H575" s="38">
        <v>-35248</v>
      </c>
      <c r="J575" s="34">
        <v>39125</v>
      </c>
      <c r="K575" s="35">
        <v>-34249</v>
      </c>
    </row>
    <row r="576" spans="1:11" x14ac:dyDescent="0.3">
      <c r="A576" s="6">
        <v>43586</v>
      </c>
      <c r="B576" s="37">
        <v>42343</v>
      </c>
      <c r="C576" s="7">
        <f t="shared" si="10"/>
        <v>35707</v>
      </c>
      <c r="H576" s="38">
        <v>-35707</v>
      </c>
      <c r="J576" s="34">
        <v>41839</v>
      </c>
      <c r="K576" s="35">
        <v>-36113</v>
      </c>
    </row>
    <row r="577" spans="1:11" x14ac:dyDescent="0.3">
      <c r="A577" s="6">
        <v>43617</v>
      </c>
      <c r="B577" s="37">
        <v>42610</v>
      </c>
      <c r="C577" s="7">
        <f t="shared" si="10"/>
        <v>34989</v>
      </c>
      <c r="D577" s="10">
        <f t="shared" ref="D577:E577" si="11">IF(OR(J577=0,J577=" ")," ",SUM(J566:J577))</f>
        <v>470810</v>
      </c>
      <c r="E577" s="10">
        <f t="shared" si="11"/>
        <v>-421769</v>
      </c>
      <c r="F577" s="12" t="s">
        <v>87</v>
      </c>
      <c r="H577" s="38">
        <v>-34989</v>
      </c>
      <c r="J577" s="34">
        <v>42649</v>
      </c>
      <c r="K577" s="35">
        <v>-34043</v>
      </c>
    </row>
    <row r="578" spans="1:11" x14ac:dyDescent="0.3">
      <c r="A578" s="6">
        <v>43647</v>
      </c>
      <c r="B578" s="37">
        <v>43478</v>
      </c>
      <c r="C578" s="7">
        <f t="shared" si="10"/>
        <v>35219</v>
      </c>
      <c r="H578" s="38">
        <v>-35219</v>
      </c>
      <c r="J578" s="34">
        <v>43815</v>
      </c>
      <c r="K578" s="35">
        <v>-36634</v>
      </c>
    </row>
    <row r="579" spans="1:11" x14ac:dyDescent="0.3">
      <c r="A579" s="6">
        <v>43678</v>
      </c>
      <c r="B579" s="37">
        <v>41759</v>
      </c>
      <c r="C579" s="7">
        <f t="shared" si="10"/>
        <v>35492</v>
      </c>
      <c r="H579" s="38">
        <v>-35492</v>
      </c>
      <c r="J579" s="34">
        <v>42589</v>
      </c>
      <c r="K579" s="35">
        <v>-35428</v>
      </c>
    </row>
    <row r="580" spans="1:11" x14ac:dyDescent="0.3">
      <c r="A580" s="6">
        <v>43709</v>
      </c>
      <c r="B580" s="37">
        <v>42473</v>
      </c>
      <c r="C580" s="7">
        <f t="shared" si="10"/>
        <v>36068</v>
      </c>
      <c r="H580" s="38">
        <v>-36068</v>
      </c>
      <c r="J580" s="34">
        <v>41216</v>
      </c>
      <c r="K580" s="35">
        <v>-36994</v>
      </c>
    </row>
    <row r="581" spans="1:11" x14ac:dyDescent="0.3">
      <c r="A581" s="6">
        <v>43739</v>
      </c>
      <c r="B581" s="37">
        <v>40370</v>
      </c>
      <c r="C581" s="7">
        <f t="shared" si="10"/>
        <v>36173</v>
      </c>
      <c r="H581" s="38">
        <v>-36173</v>
      </c>
      <c r="J581" s="34">
        <v>40538</v>
      </c>
      <c r="K581" s="35">
        <v>-39001</v>
      </c>
    </row>
    <row r="582" spans="1:11" x14ac:dyDescent="0.3">
      <c r="A582" s="6">
        <v>43770</v>
      </c>
      <c r="B582" s="37">
        <v>40719</v>
      </c>
      <c r="C582" s="7">
        <f t="shared" si="10"/>
        <v>34759</v>
      </c>
      <c r="H582" s="38">
        <v>-34759</v>
      </c>
      <c r="J582" s="34">
        <v>40767</v>
      </c>
      <c r="K582" s="35">
        <v>-35832</v>
      </c>
    </row>
    <row r="583" spans="1:11" x14ac:dyDescent="0.3">
      <c r="A583" s="6">
        <v>43800</v>
      </c>
      <c r="B583" s="37">
        <v>40878</v>
      </c>
      <c r="C583" s="7">
        <f t="shared" si="10"/>
        <v>35094</v>
      </c>
      <c r="H583" s="38">
        <v>-35094</v>
      </c>
      <c r="J583" s="34">
        <v>43152</v>
      </c>
      <c r="K583" s="35">
        <v>-36183</v>
      </c>
    </row>
    <row r="584" spans="1:11" x14ac:dyDescent="0.3">
      <c r="A584" s="6">
        <v>43831</v>
      </c>
      <c r="B584" s="37">
        <v>38968</v>
      </c>
      <c r="C584" s="7">
        <f t="shared" si="10"/>
        <v>34173</v>
      </c>
      <c r="H584" s="38">
        <v>-34173</v>
      </c>
      <c r="J584" s="34">
        <v>37052</v>
      </c>
      <c r="K584" s="35">
        <v>-34650</v>
      </c>
    </row>
    <row r="585" spans="1:11" x14ac:dyDescent="0.3">
      <c r="A585" s="6">
        <v>43862</v>
      </c>
      <c r="B585" s="37">
        <v>36048</v>
      </c>
      <c r="C585" s="7">
        <f t="shared" si="10"/>
        <v>33038</v>
      </c>
      <c r="H585" s="38">
        <v>-33038</v>
      </c>
      <c r="J585" s="34">
        <v>35813</v>
      </c>
      <c r="K585" s="35">
        <v>-30071</v>
      </c>
    </row>
    <row r="586" spans="1:11" x14ac:dyDescent="0.3">
      <c r="A586" s="6">
        <v>43891</v>
      </c>
      <c r="B586" s="37">
        <v>41306</v>
      </c>
      <c r="C586" s="7">
        <f t="shared" si="10"/>
        <v>30827</v>
      </c>
      <c r="H586" s="38">
        <v>-30827</v>
      </c>
      <c r="J586" s="34">
        <v>43002</v>
      </c>
      <c r="K586" s="35">
        <v>-30002</v>
      </c>
    </row>
    <row r="587" spans="1:11" x14ac:dyDescent="0.3">
      <c r="A587" s="6">
        <v>43922</v>
      </c>
      <c r="B587" s="37">
        <v>37221</v>
      </c>
      <c r="C587" s="7">
        <f t="shared" si="10"/>
        <v>28947</v>
      </c>
      <c r="H587" s="38">
        <v>-28947</v>
      </c>
      <c r="J587" s="34">
        <v>36368</v>
      </c>
      <c r="K587" s="35">
        <v>-28469</v>
      </c>
    </row>
    <row r="588" spans="1:11" x14ac:dyDescent="0.3">
      <c r="A588" s="6">
        <v>43952</v>
      </c>
      <c r="B588" s="37">
        <v>34924</v>
      </c>
      <c r="C588" s="7">
        <f t="shared" si="10"/>
        <v>27785</v>
      </c>
      <c r="H588" s="38">
        <v>-27785</v>
      </c>
      <c r="J588" s="34">
        <v>34731</v>
      </c>
      <c r="K588" s="35">
        <v>-26785</v>
      </c>
    </row>
    <row r="589" spans="1:11" x14ac:dyDescent="0.3">
      <c r="A589" s="6">
        <v>43983</v>
      </c>
      <c r="B589" s="37">
        <v>35177</v>
      </c>
      <c r="C589" s="7">
        <f t="shared" si="10"/>
        <v>28050</v>
      </c>
      <c r="D589" s="10">
        <f t="shared" ref="D589:E589" si="12">IF(OR(J589=0,J589=" ")," ",SUM(J578:J589))</f>
        <v>475362</v>
      </c>
      <c r="E589" s="10">
        <f t="shared" si="12"/>
        <v>-398008</v>
      </c>
      <c r="F589" s="12" t="s">
        <v>88</v>
      </c>
      <c r="H589" s="38">
        <v>-28050</v>
      </c>
      <c r="J589" s="34">
        <v>36319</v>
      </c>
      <c r="K589" s="35">
        <v>-27959</v>
      </c>
    </row>
    <row r="590" spans="1:11" x14ac:dyDescent="0.3">
      <c r="A590" s="6">
        <v>44013</v>
      </c>
      <c r="B590" s="37">
        <v>34026</v>
      </c>
      <c r="C590" s="7">
        <f t="shared" si="10"/>
        <v>29538</v>
      </c>
      <c r="H590" s="38">
        <v>-29538</v>
      </c>
      <c r="J590" s="34">
        <v>34020</v>
      </c>
      <c r="K590" s="35">
        <v>-30364</v>
      </c>
    </row>
    <row r="591" spans="1:11" x14ac:dyDescent="0.3">
      <c r="A591" s="6">
        <v>44044</v>
      </c>
      <c r="B591" s="37">
        <v>32855</v>
      </c>
      <c r="C591" s="7">
        <f t="shared" si="10"/>
        <v>30093</v>
      </c>
      <c r="H591" s="38">
        <v>-30093</v>
      </c>
      <c r="J591" s="34">
        <v>33223</v>
      </c>
      <c r="K591" s="35">
        <v>-29066</v>
      </c>
    </row>
    <row r="592" spans="1:11" x14ac:dyDescent="0.3">
      <c r="A592" s="6">
        <v>44075</v>
      </c>
      <c r="B592" s="37">
        <v>33890</v>
      </c>
      <c r="C592" s="7">
        <f t="shared" si="10"/>
        <v>28173</v>
      </c>
      <c r="H592" s="38">
        <v>-28173</v>
      </c>
      <c r="J592" s="34">
        <v>33396</v>
      </c>
      <c r="K592" s="35">
        <v>-28453</v>
      </c>
    </row>
    <row r="593" spans="1:11" x14ac:dyDescent="0.3">
      <c r="A593" s="6">
        <v>44105</v>
      </c>
      <c r="B593" s="37">
        <v>35720</v>
      </c>
      <c r="C593" s="7">
        <f t="shared" si="10"/>
        <v>29144</v>
      </c>
      <c r="H593" s="38">
        <v>-29144</v>
      </c>
      <c r="J593" s="34">
        <v>35772</v>
      </c>
      <c r="K593" s="35">
        <v>-30782</v>
      </c>
    </row>
    <row r="594" spans="1:11" x14ac:dyDescent="0.3">
      <c r="A594" s="6">
        <v>44136</v>
      </c>
      <c r="B594" s="37">
        <v>36985</v>
      </c>
      <c r="C594" s="7">
        <f t="shared" si="10"/>
        <v>31562</v>
      </c>
      <c r="H594" s="38">
        <v>-31562</v>
      </c>
      <c r="J594" s="34">
        <v>35808</v>
      </c>
      <c r="K594" s="35">
        <v>-33563</v>
      </c>
    </row>
    <row r="595" spans="1:11" x14ac:dyDescent="0.3">
      <c r="A595" s="6">
        <v>44166</v>
      </c>
      <c r="B595" s="37">
        <v>38656</v>
      </c>
      <c r="C595" s="7">
        <f t="shared" si="10"/>
        <v>30501</v>
      </c>
      <c r="H595" s="38">
        <v>-30501</v>
      </c>
      <c r="J595" s="34">
        <v>40861</v>
      </c>
      <c r="K595" s="35">
        <v>-31655</v>
      </c>
    </row>
    <row r="596" spans="1:11" x14ac:dyDescent="0.3">
      <c r="A596" s="6">
        <v>44197</v>
      </c>
      <c r="B596" s="37">
        <v>39935</v>
      </c>
      <c r="C596" s="7">
        <f t="shared" si="10"/>
        <v>30191</v>
      </c>
      <c r="H596" s="38">
        <v>-30191</v>
      </c>
      <c r="J596" s="34">
        <v>37085</v>
      </c>
      <c r="K596" s="35">
        <v>-28140</v>
      </c>
    </row>
    <row r="597" spans="1:11" x14ac:dyDescent="0.3">
      <c r="A597" s="6">
        <v>44228</v>
      </c>
      <c r="B597" s="37">
        <v>39971</v>
      </c>
      <c r="C597" s="7">
        <f t="shared" si="10"/>
        <v>31263</v>
      </c>
      <c r="H597" s="38">
        <v>-31263</v>
      </c>
      <c r="J597" s="34">
        <v>37099</v>
      </c>
      <c r="K597" s="35">
        <v>-28795</v>
      </c>
    </row>
    <row r="598" spans="1:11" x14ac:dyDescent="0.3">
      <c r="A598" s="6">
        <v>44256</v>
      </c>
      <c r="B598" s="37">
        <v>39410</v>
      </c>
      <c r="C598" s="7">
        <f t="shared" si="10"/>
        <v>32391</v>
      </c>
      <c r="H598" s="38">
        <v>-32391</v>
      </c>
      <c r="J598" s="34">
        <v>40992</v>
      </c>
      <c r="K598" s="35">
        <v>-32293</v>
      </c>
    </row>
    <row r="599" spans="1:11" x14ac:dyDescent="0.3">
      <c r="A599" s="6">
        <v>44287</v>
      </c>
      <c r="B599" s="37">
        <v>40733</v>
      </c>
      <c r="C599" s="7">
        <f t="shared" si="10"/>
        <v>31492</v>
      </c>
      <c r="H599" s="38">
        <v>-31492</v>
      </c>
      <c r="J599" s="34">
        <v>40001</v>
      </c>
      <c r="K599" s="35">
        <v>-30870</v>
      </c>
    </row>
    <row r="600" spans="1:11" x14ac:dyDescent="0.3">
      <c r="A600" s="6">
        <v>44317</v>
      </c>
      <c r="B600" s="37">
        <v>42548</v>
      </c>
      <c r="C600" s="7">
        <f t="shared" si="10"/>
        <v>32439</v>
      </c>
      <c r="H600" s="38">
        <v>-32439</v>
      </c>
      <c r="J600" s="34">
        <v>43106</v>
      </c>
      <c r="K600" s="35">
        <v>-31455</v>
      </c>
    </row>
    <row r="601" spans="1:11" x14ac:dyDescent="0.3">
      <c r="A601" s="6">
        <v>44348</v>
      </c>
      <c r="B601" s="37">
        <v>44278</v>
      </c>
      <c r="C601" s="7">
        <f t="shared" si="10"/>
        <v>32857</v>
      </c>
      <c r="D601" s="10">
        <f t="shared" ref="D601" si="13">IF(OR(J601=0,J601=" ")," ",SUM(J590:J601))</f>
        <v>457163</v>
      </c>
      <c r="E601" s="10">
        <f t="shared" ref="E601" si="14">IF(OR(K601=0,K601=" ")," ",SUM(K590:K601))</f>
        <v>-368123</v>
      </c>
      <c r="F601" s="12" t="s">
        <v>89</v>
      </c>
      <c r="H601" s="38">
        <v>-32857</v>
      </c>
      <c r="J601" s="34">
        <v>45800</v>
      </c>
      <c r="K601" s="35">
        <v>-32687</v>
      </c>
    </row>
    <row r="602" spans="1:11" x14ac:dyDescent="0.3">
      <c r="A602" s="6">
        <v>44378</v>
      </c>
      <c r="B602" s="37">
        <v>45758</v>
      </c>
      <c r="C602" s="7">
        <f t="shared" si="10"/>
        <v>32965</v>
      </c>
      <c r="H602" s="38">
        <v>-32965</v>
      </c>
    </row>
    <row r="603" spans="1:11" x14ac:dyDescent="0.3">
      <c r="A603" s="6">
        <v>44409</v>
      </c>
      <c r="B603" s="37">
        <v>46556</v>
      </c>
      <c r="C603" s="7">
        <f t="shared" si="10"/>
        <v>34403</v>
      </c>
      <c r="H603" s="38">
        <v>-34403</v>
      </c>
    </row>
    <row r="604" spans="1:11" x14ac:dyDescent="0.3">
      <c r="A604" s="6">
        <v>44440</v>
      </c>
      <c r="B604" s="37">
        <v>43897</v>
      </c>
      <c r="C604" s="7">
        <f t="shared" si="10"/>
        <v>33187</v>
      </c>
      <c r="H604" s="38">
        <v>-33187</v>
      </c>
    </row>
    <row r="605" spans="1:11" x14ac:dyDescent="0.3">
      <c r="A605" s="6">
        <v>44470</v>
      </c>
      <c r="B605" s="37">
        <v>43530</v>
      </c>
      <c r="C605" s="7">
        <f t="shared" si="10"/>
        <v>33035</v>
      </c>
      <c r="H605" s="38">
        <v>-33035</v>
      </c>
    </row>
    <row r="606" spans="1:11" x14ac:dyDescent="0.3">
      <c r="A606" s="6">
        <v>44501</v>
      </c>
      <c r="B606" s="37">
        <v>45295</v>
      </c>
      <c r="C606" s="7">
        <f t="shared" si="10"/>
        <v>36007</v>
      </c>
      <c r="H606" s="38">
        <v>-36007</v>
      </c>
    </row>
    <row r="607" spans="1:11" x14ac:dyDescent="0.3">
      <c r="A607" s="6">
        <v>44531</v>
      </c>
      <c r="B607" s="37">
        <v>45892</v>
      </c>
      <c r="C607" s="7">
        <f t="shared" si="10"/>
        <v>37737</v>
      </c>
      <c r="H607" s="38">
        <v>-37737</v>
      </c>
    </row>
    <row r="608" spans="1:11" x14ac:dyDescent="0.3">
      <c r="A608" s="6">
        <v>44562</v>
      </c>
      <c r="B608" s="37">
        <v>49506</v>
      </c>
      <c r="C608" s="7">
        <f t="shared" si="10"/>
        <v>37099</v>
      </c>
      <c r="H608" s="38">
        <v>-37099</v>
      </c>
    </row>
    <row r="609" spans="1:8" x14ac:dyDescent="0.3">
      <c r="A609" s="6">
        <v>44593</v>
      </c>
      <c r="B609" s="37">
        <v>49525</v>
      </c>
      <c r="C609" s="7">
        <f t="shared" si="10"/>
        <v>42088</v>
      </c>
      <c r="H609" s="38">
        <v>-42088</v>
      </c>
    </row>
    <row r="610" spans="1:8" x14ac:dyDescent="0.3">
      <c r="A610" s="6">
        <v>44621</v>
      </c>
      <c r="B610" s="37">
        <v>49453</v>
      </c>
      <c r="C610" s="7">
        <f t="shared" si="10"/>
        <v>40139</v>
      </c>
      <c r="H610" s="38">
        <v>-40139</v>
      </c>
    </row>
    <row r="611" spans="1:8" x14ac:dyDescent="0.3">
      <c r="A611" s="6">
        <v>44652</v>
      </c>
    </row>
    <row r="612" spans="1:8" x14ac:dyDescent="0.3">
      <c r="A612" s="6">
        <v>44682</v>
      </c>
    </row>
    <row r="613" spans="1:8" x14ac:dyDescent="0.3">
      <c r="A613" s="6">
        <v>44713</v>
      </c>
    </row>
    <row r="614" spans="1:8" x14ac:dyDescent="0.3">
      <c r="A614" s="6">
        <v>44743</v>
      </c>
    </row>
  </sheetData>
  <phoneticPr fontId="30" type="noConversion"/>
  <printOptions horizontalCentered="1"/>
  <pageMargins left="0.5" right="0.5" top="0.5" bottom="0.5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6.1</vt:lpstr>
      <vt:lpstr>6.1 Data</vt:lpstr>
      <vt:lpstr>'Table 6.1'!Print_Area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Hall, Alicia (DPS)</dc:creator>
  <cp:lastModifiedBy>O'Brien, Gregory (DPS)</cp:lastModifiedBy>
  <cp:lastPrinted>2021-07-28T01:09:24Z</cp:lastPrinted>
  <dcterms:created xsi:type="dcterms:W3CDTF">1998-08-20T05:09:59Z</dcterms:created>
  <dcterms:modified xsi:type="dcterms:W3CDTF">2022-05-25T04:26:57Z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2022-01-19T01:47:04Z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7a0ba13e-90e2-4b9e-a971-381310d2d715</vt:lpwstr>
  </property>
  <property fmtid="{D5CDD505-2E9C-101B-9397-08002B2CF9AE}" pid="8" name="MSIP_Label_234ea0fa-41da-4eb0-b95e-07c328641c0b_ContentBits">
    <vt:lpwstr>0</vt:lpwstr>
  </property>
</Properties>
</file>